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'ЗФ'!$6:$6</definedName>
    <definedName name="_xlnm.Print_Titles" localSheetId="1">'СФ'!$1:$1</definedName>
    <definedName name="_xlnm.Print_Area" localSheetId="0">'ЗФ'!$A$1:$G$141</definedName>
    <definedName name="_xlnm.Print_Area" localSheetId="1">'СФ'!$A$1:$E$69</definedName>
  </definedNames>
  <calcPr fullCalcOnLoad="1"/>
</workbook>
</file>

<file path=xl/sharedStrings.xml><?xml version="1.0" encoding="utf-8"?>
<sst xmlns="http://schemas.openxmlformats.org/spreadsheetml/2006/main" count="281" uniqueCount="235">
  <si>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</si>
  <si>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</si>
  <si>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</si>
  <si>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</si>
  <si>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</si>
  <si>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</si>
  <si>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</si>
  <si>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</si>
  <si>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</si>
  <si>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</si>
  <si>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</si>
  <si>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</si>
  <si>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</si>
  <si>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</si>
  <si>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</si>
  <si>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</si>
  <si>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</si>
  <si>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</si>
  <si>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</si>
  <si>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</si>
  <si>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</si>
  <si>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</si>
  <si>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</si>
  <si>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</si>
  <si>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</si>
  <si>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</si>
  <si>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</si>
  <si>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</si>
  <si>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</si>
  <si>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</si>
  <si>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</si>
  <si>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</si>
  <si>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</si>
  <si>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</si>
  <si>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</si>
  <si>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</si>
  <si>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</si>
  <si>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</si>
  <si>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</si>
  <si>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</si>
  <si>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</si>
  <si>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</si>
  <si>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</si>
  <si>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</si>
  <si>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</si>
  <si>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</si>
  <si>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</si>
  <si>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</si>
  <si>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</si>
  <si>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</si>
  <si>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</si>
  <si>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</si>
  <si>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</si>
  <si>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</si>
  <si>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</si>
  <si>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</si>
  <si>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</si>
  <si>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</si>
  <si>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</si>
  <si>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</si>
  <si>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</si>
  <si>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</si>
  <si>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</si>
  <si>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</si>
  <si>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</si>
  <si>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</si>
  <si>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</si>
  <si>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</si>
  <si>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</si>
  <si>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</si>
  <si>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</si>
  <si>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</si>
  <si>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</si>
  <si>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</si>
  <si>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</si>
  <si>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</si>
  <si>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</si>
  <si>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</si>
  <si>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</si>
  <si>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</si>
  <si>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скидів забруднюючих речовин безпосередньо у водні об’єкти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</si>
  <si>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</si>
  <si>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</si>
  <si>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</si>
  <si>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</si>
  <si>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</si>
  <si>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</si>
  <si>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</si>
  <si>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</si>
  <si>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</si>
  <si>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</si>
  <si>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</si>
  <si>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</si>
  <si>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</si>
  <si>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</si>
  <si>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</si>
  <si>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</si>
  <si>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</si>
  <si>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</si>
  <si>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</si>
  <si>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</si>
  <si>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</si>
  <si>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</si>
  <si>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</si>
  <si>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</si>
  <si>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</si>
  <si>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1910200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</si>
  <si>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</si>
  <si>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</si>
  <si>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</si>
  <si>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</si>
  <si>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</si>
  <si>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</si>
  <si>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</si>
  <si>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</si>
  <si>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</si>
  <si>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</si>
  <si>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</si>
  <si>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</si>
  <si>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</si>
  <si>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</si>
  <si>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</si>
  <si>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</si>
  <si>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</si>
  <si>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</si>
  <si>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</si>
  <si>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</si>
  <si>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</si>
  <si>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</si>
  <si>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</si>
  <si>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</si>
  <si>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</si>
  <si>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</si>
  <si>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</si>
  <si>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</si>
  <si>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</si>
  <si>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</si>
  <si>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</si>
  <si>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</si>
  <si>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</si>
  <si>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</si>
  <si>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</si>
  <si>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</si>
  <si>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</si>
  <si>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</si>
  <si>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</si>
  <si>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</si>
  <si>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</si>
  <si>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</si>
  <si>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</si>
  <si>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</si>
  <si>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</si>
  <si>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</si>
  <si>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</si>
  <si>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</si>
  <si>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</si>
  <si>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</si>
  <si>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</si>
  <si>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</si>
  <si>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</si>
  <si>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</si>
  <si>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</si>
  <si>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</si>
  <si>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</si>
  <si>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</si>
  <si>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</si>
  <si>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</si>
  <si>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</si>
  <si>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</si>
  <si>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</si>
  <si>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</si>
  <si>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</si>
  <si>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</si>
  <si>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</si>
  <si>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</si>
  <si>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</si>
  <si>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</si>
  <si>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</si>
  <si>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</si>
  <si>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</si>
  <si>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</si>
  <si>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</si>
  <si>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</si>
  <si>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</si>
  <si>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</si>
  <si>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</si>
  <si>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</si>
  <si>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</si>
  <si>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</si>
  <si>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</si>
  <si>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</si>
  <si>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</si>
  <si>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</si>
  <si>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</si>
  <si>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</si>
  <si>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</si>
  <si>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</si>
  <si>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</si>
  <si>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</si>
  <si>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18010500</t>
  </si>
  <si>
    <t>7350</t>
  </si>
  <si>
    <t>7670</t>
  </si>
  <si>
    <t>Розроблення схем планування та забудови територій (містобудівної документації)</t>
  </si>
  <si>
    <t>Внески до статутного капіталу суб`єктів господарювання</t>
  </si>
  <si>
    <t>План на рік (грн)</t>
  </si>
  <si>
    <t>План на звітний період (грн)</t>
  </si>
  <si>
    <t>Виконано за звітний період (грн)</t>
  </si>
  <si>
    <t>300</t>
  </si>
  <si>
    <t>98500</t>
  </si>
  <si>
    <t>98000</t>
  </si>
  <si>
    <t>2282900</t>
  </si>
  <si>
    <t>1200</t>
  </si>
  <si>
    <t>3097284</t>
  </si>
  <si>
    <t>164</t>
  </si>
  <si>
    <t>112935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</si>
  <si>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</si>
  <si>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</si>
  <si>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 xml:space="preserve">Надходження від розміщення відходів у спеціально відведених для цього місцях чи на об`єктах, крім розміщення окремих видів </t>
  </si>
  <si>
    <t>19010300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</si>
  <si>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</si>
  <si>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</si>
  <si>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</si>
  <si>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</si>
  <si>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</si>
  <si>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</si>
  <si>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8130</t>
  </si>
  <si>
    <t>Забезпечення діяльності місцевої пожежної охорони</t>
  </si>
  <si>
    <t>8330</t>
  </si>
  <si>
    <t>Інша діяльність у сфері екології та охорони природних ресурсів</t>
  </si>
  <si>
    <t>Рішення виконавчого комітету міської ради</t>
  </si>
  <si>
    <t>Звіт про виконання бюджету Троїцької сільської ради і витрачання коштів резервного фонду бюджету за 2020 рік</t>
  </si>
  <si>
    <t>Керуючий справами виконавчого 
комітету міської ради</t>
  </si>
  <si>
    <t>С. Поливода</t>
  </si>
  <si>
    <t>СХВАЛЕНО</t>
  </si>
  <si>
    <t>від 17 лютого 2021 року № 38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</si>
</sst>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  <numFmt numFmtId="204" formatCode="#0.00"/>
    <numFmt numFmtId="205" formatCode="#0.0"/>
    <numFmt numFmtId="206" formatCode="#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hidden="1" locked="0"/>
    </xf>
    <xf numFmtId="0" fontId="8" fillId="0" borderId="14" xfId="0" applyFont="1" applyBorder="1" applyAlignment="1" applyProtection="1">
      <alignment horizontal="right" vertical="top" wrapText="1"/>
      <protection locked="0"/>
    </xf>
    <xf numFmtId="0" fontId="8" fillId="33" borderId="11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196" fontId="9" fillId="0" borderId="0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95" fontId="6" fillId="33" borderId="16" xfId="0" applyNumberFormat="1" applyFont="1" applyFill="1" applyBorder="1" applyAlignment="1" applyProtection="1">
      <alignment horizontal="right" vertical="center"/>
      <protection hidden="1"/>
    </xf>
    <xf numFmtId="196" fontId="9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9" fontId="11" fillId="0" borderId="14" xfId="0" applyNumberFormat="1" applyFont="1" applyFill="1" applyBorder="1" applyAlignment="1" applyProtection="1">
      <alignment horizontal="right" vertical="top"/>
      <protection/>
    </xf>
    <xf numFmtId="0" fontId="7" fillId="0" borderId="13" xfId="0" applyFont="1" applyFill="1" applyBorder="1" applyAlignment="1" applyProtection="1">
      <alignment horizontal="left" vertical="top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0" fontId="8" fillId="0" borderId="18" xfId="0" applyFont="1" applyFill="1" applyBorder="1" applyAlignment="1" applyProtection="1">
      <alignment horizontal="left" vertical="top" wrapText="1"/>
      <protection/>
    </xf>
    <xf numFmtId="49" fontId="8" fillId="0" borderId="19" xfId="0" applyNumberFormat="1" applyFont="1" applyFill="1" applyBorder="1" applyAlignment="1" applyProtection="1">
      <alignment horizontal="right" vertical="top"/>
      <protection/>
    </xf>
    <xf numFmtId="49" fontId="8" fillId="0" borderId="20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8" fillId="0" borderId="23" xfId="0" applyNumberFormat="1" applyFont="1" applyFill="1" applyBorder="1" applyAlignment="1" applyProtection="1">
      <alignment vertical="center" wrapText="1"/>
      <protection hidden="1"/>
    </xf>
    <xf numFmtId="0" fontId="8" fillId="0" borderId="24" xfId="0" applyFont="1" applyFill="1" applyBorder="1" applyAlignment="1" applyProtection="1">
      <alignment horizontal="left" vertical="top"/>
      <protection hidden="1"/>
    </xf>
    <xf numFmtId="0" fontId="8" fillId="0" borderId="17" xfId="0" applyFont="1" applyFill="1" applyBorder="1" applyAlignment="1" applyProtection="1">
      <alignment horizontal="left" vertical="top"/>
      <protection hidden="1"/>
    </xf>
    <xf numFmtId="195" fontId="8" fillId="0" borderId="25" xfId="0" applyNumberFormat="1" applyFont="1" applyFill="1" applyBorder="1" applyAlignment="1" applyProtection="1">
      <alignment horizontal="right" vertical="top"/>
      <protection hidden="1"/>
    </xf>
    <xf numFmtId="0" fontId="8" fillId="0" borderId="15" xfId="0" applyFont="1" applyFill="1" applyBorder="1" applyAlignment="1" applyProtection="1">
      <alignment horizontal="left" vertical="top" wrapText="1"/>
      <protection hidden="1"/>
    </xf>
    <xf numFmtId="0" fontId="8" fillId="0" borderId="17" xfId="0" applyFont="1" applyFill="1" applyBorder="1" applyAlignment="1" applyProtection="1">
      <alignment horizontal="left" vertical="top" wrapText="1"/>
      <protection hidden="1"/>
    </xf>
    <xf numFmtId="0" fontId="8" fillId="0" borderId="18" xfId="0" applyFont="1" applyFill="1" applyBorder="1" applyAlignment="1" applyProtection="1">
      <alignment horizontal="left" vertical="top" wrapText="1"/>
      <protection hidden="1"/>
    </xf>
    <xf numFmtId="195" fontId="8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6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8" fillId="0" borderId="26" xfId="0" applyNumberFormat="1" applyFont="1" applyFill="1" applyBorder="1" applyAlignment="1" applyProtection="1">
      <alignment horizontal="right" vertical="top" wrapText="1"/>
      <protection hidden="1"/>
    </xf>
    <xf numFmtId="10" fontId="8" fillId="0" borderId="13" xfId="0" applyNumberFormat="1" applyFont="1" applyFill="1" applyBorder="1" applyAlignment="1" applyProtection="1">
      <alignment horizontal="left" vertical="top" wrapText="1"/>
      <protection hidden="1"/>
    </xf>
    <xf numFmtId="195" fontId="8" fillId="0" borderId="16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left" vertical="top"/>
      <protection hidden="1"/>
    </xf>
    <xf numFmtId="195" fontId="8" fillId="33" borderId="16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49" fontId="8" fillId="0" borderId="15" xfId="0" applyNumberFormat="1" applyFont="1" applyFill="1" applyBorder="1" applyAlignment="1" applyProtection="1">
      <alignment horizontal="right"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49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9" xfId="0" applyFont="1" applyFill="1" applyBorder="1" applyAlignment="1" applyProtection="1">
      <alignment horizontal="righ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left" wrapText="1"/>
      <protection/>
    </xf>
    <xf numFmtId="0" fontId="11" fillId="0" borderId="15" xfId="0" applyNumberFormat="1" applyFont="1" applyFill="1" applyBorder="1" applyAlignment="1" applyProtection="1">
      <alignment horizontal="right" shrinkToFit="1"/>
      <protection/>
    </xf>
    <xf numFmtId="195" fontId="8" fillId="0" borderId="27" xfId="0" applyNumberFormat="1" applyFont="1" applyFill="1" applyBorder="1" applyAlignment="1" applyProtection="1">
      <alignment horizontal="right" vertical="top" wrapText="1"/>
      <protection hidden="1"/>
    </xf>
    <xf numFmtId="0" fontId="8" fillId="0" borderId="28" xfId="0" applyFont="1" applyFill="1" applyBorder="1" applyAlignment="1" applyProtection="1">
      <alignment horizontal="left" vertical="top" wrapText="1"/>
      <protection hidden="1"/>
    </xf>
    <xf numFmtId="195" fontId="11" fillId="0" borderId="26" xfId="0" applyNumberFormat="1" applyFont="1" applyFill="1" applyBorder="1" applyAlignment="1" applyProtection="1">
      <alignment horizontal="right" vertical="top"/>
      <protection hidden="1"/>
    </xf>
    <xf numFmtId="0" fontId="7" fillId="0" borderId="13" xfId="0" applyFont="1" applyFill="1" applyBorder="1" applyAlignment="1" applyProtection="1">
      <alignment horizontal="left" vertical="top" wrapText="1"/>
      <protection hidden="1"/>
    </xf>
    <xf numFmtId="49" fontId="11" fillId="0" borderId="17" xfId="0" applyNumberFormat="1" applyFont="1" applyFill="1" applyBorder="1" applyAlignment="1" applyProtection="1">
      <alignment horizontal="center" vertical="top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right" shrinkToFit="1"/>
      <protection/>
    </xf>
    <xf numFmtId="0" fontId="6" fillId="0" borderId="18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34" borderId="16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6" fillId="0" borderId="15" xfId="0" applyNumberFormat="1" applyFont="1" applyFill="1" applyBorder="1" applyAlignment="1" applyProtection="1">
      <alignment horizontal="center" vertical="top"/>
      <protection/>
    </xf>
    <xf numFmtId="0" fontId="16" fillId="0" borderId="15" xfId="0" applyNumberFormat="1" applyFont="1" applyFill="1" applyBorder="1" applyAlignment="1" applyProtection="1">
      <alignment horizontal="left" vertical="top" wrapText="1"/>
      <protection/>
    </xf>
    <xf numFmtId="10" fontId="8" fillId="0" borderId="15" xfId="0" applyNumberFormat="1" applyFont="1" applyFill="1" applyBorder="1" applyAlignment="1" applyProtection="1">
      <alignment horizontal="left" vertical="top" wrapText="1"/>
      <protection hidden="1"/>
    </xf>
    <xf numFmtId="49" fontId="8" fillId="0" borderId="23" xfId="0" applyNumberFormat="1" applyFont="1" applyFill="1" applyBorder="1" applyAlignment="1" applyProtection="1">
      <alignment horizontal="right" vertical="top"/>
      <protection hidden="1"/>
    </xf>
    <xf numFmtId="49" fontId="8" fillId="0" borderId="29" xfId="0" applyNumberFormat="1" applyFont="1" applyFill="1" applyBorder="1" applyAlignment="1" applyProtection="1">
      <alignment horizontal="right" vertical="top"/>
      <protection hidden="1"/>
    </xf>
    <xf numFmtId="49" fontId="8" fillId="0" borderId="25" xfId="0" applyNumberFormat="1" applyFont="1" applyFill="1" applyBorder="1" applyAlignment="1" applyProtection="1">
      <alignment horizontal="right" vertical="top"/>
      <protection hidden="1"/>
    </xf>
    <xf numFmtId="49" fontId="8" fillId="0" borderId="26" xfId="0" applyNumberFormat="1" applyFont="1" applyFill="1" applyBorder="1" applyAlignment="1" applyProtection="1">
      <alignment horizontal="right" vertical="top"/>
      <protection hidden="1"/>
    </xf>
    <xf numFmtId="49" fontId="8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0" applyNumberFormat="1" applyFont="1" applyFill="1" applyBorder="1" applyAlignment="1" applyProtection="1">
      <alignment horizontal="right" vertical="top"/>
      <protection hidden="1"/>
    </xf>
    <xf numFmtId="49" fontId="8" fillId="0" borderId="30" xfId="0" applyNumberFormat="1" applyFont="1" applyFill="1" applyBorder="1" applyAlignment="1" applyProtection="1">
      <alignment horizontal="right" vertical="center" wrapText="1"/>
      <protection hidden="1"/>
    </xf>
    <xf numFmtId="49" fontId="8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2" xfId="0" applyFont="1" applyFill="1" applyBorder="1" applyAlignment="1" applyProtection="1">
      <alignment horizontal="center" wrapText="1"/>
      <protection/>
    </xf>
    <xf numFmtId="0" fontId="7" fillId="0" borderId="18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7" fillId="0" borderId="33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>
      <alignment horizontal="left" wrapText="1"/>
    </xf>
    <xf numFmtId="196" fontId="17" fillId="34" borderId="10" xfId="0" applyNumberFormat="1" applyFont="1" applyFill="1" applyBorder="1" applyAlignment="1">
      <alignment horizontal="right" wrapText="1" shrinkToFit="1"/>
    </xf>
    <xf numFmtId="196" fontId="17" fillId="34" borderId="21" xfId="0" applyNumberFormat="1" applyFont="1" applyFill="1" applyBorder="1" applyAlignment="1">
      <alignment horizontal="right" wrapText="1" shrinkToFit="1"/>
    </xf>
    <xf numFmtId="0" fontId="18" fillId="0" borderId="0" xfId="0" applyFont="1" applyAlignment="1" applyProtection="1">
      <alignment/>
      <protection locked="0"/>
    </xf>
    <xf numFmtId="196" fontId="17" fillId="0" borderId="18" xfId="0" applyNumberFormat="1" applyFont="1" applyFill="1" applyBorder="1" applyAlignment="1" applyProtection="1">
      <alignment wrapText="1"/>
      <protection/>
    </xf>
    <xf numFmtId="196" fontId="17" fillId="0" borderId="34" xfId="0" applyNumberFormat="1" applyFont="1" applyFill="1" applyBorder="1" applyAlignment="1" applyProtection="1">
      <alignment horizontal="right" wrapText="1"/>
      <protection/>
    </xf>
    <xf numFmtId="196" fontId="19" fillId="0" borderId="15" xfId="0" applyNumberFormat="1" applyFont="1" applyFill="1" applyBorder="1" applyAlignment="1">
      <alignment horizontal="right" wrapText="1" shrinkToFit="1"/>
    </xf>
    <xf numFmtId="196" fontId="19" fillId="0" borderId="15" xfId="0" applyNumberFormat="1" applyFont="1" applyFill="1" applyBorder="1" applyAlignment="1">
      <alignment horizontal="right"/>
    </xf>
    <xf numFmtId="196" fontId="18" fillId="0" borderId="0" xfId="0" applyNumberFormat="1" applyFont="1" applyAlignment="1" applyProtection="1">
      <alignment/>
      <protection locked="0"/>
    </xf>
    <xf numFmtId="196" fontId="17" fillId="0" borderId="15" xfId="0" applyNumberFormat="1" applyFont="1" applyFill="1" applyBorder="1" applyAlignment="1" applyProtection="1">
      <alignment wrapText="1"/>
      <protection/>
    </xf>
    <xf numFmtId="196" fontId="19" fillId="0" borderId="15" xfId="0" applyNumberFormat="1" applyFont="1" applyFill="1" applyBorder="1" applyAlignment="1" applyProtection="1">
      <alignment wrapText="1"/>
      <protection/>
    </xf>
    <xf numFmtId="196" fontId="17" fillId="0" borderId="15" xfId="0" applyNumberFormat="1" applyFont="1" applyFill="1" applyBorder="1" applyAlignment="1">
      <alignment horizontal="right" wrapText="1" shrinkToFit="1"/>
    </xf>
    <xf numFmtId="196" fontId="17" fillId="0" borderId="15" xfId="0" applyNumberFormat="1" applyFont="1" applyFill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17" xfId="0" applyNumberFormat="1" applyFont="1" applyFill="1" applyBorder="1" applyAlignment="1">
      <alignment horizontal="right"/>
    </xf>
    <xf numFmtId="196" fontId="17" fillId="0" borderId="18" xfId="0" applyNumberFormat="1" applyFont="1" applyFill="1" applyBorder="1" applyAlignment="1" applyProtection="1">
      <alignment horizontal="right" wrapText="1"/>
      <protection/>
    </xf>
    <xf numFmtId="196" fontId="17" fillId="0" borderId="15" xfId="0" applyNumberFormat="1" applyFont="1" applyFill="1" applyBorder="1" applyAlignment="1" applyProtection="1">
      <alignment horizontal="right" wrapText="1"/>
      <protection/>
    </xf>
    <xf numFmtId="196" fontId="19" fillId="0" borderId="13" xfId="0" applyNumberFormat="1" applyFont="1" applyFill="1" applyBorder="1" applyAlignment="1">
      <alignment horizontal="right"/>
    </xf>
    <xf numFmtId="196" fontId="17" fillId="33" borderId="10" xfId="0" applyNumberFormat="1" applyFont="1" applyFill="1" applyBorder="1" applyAlignment="1" applyProtection="1">
      <alignment vertical="center" wrapText="1"/>
      <protection/>
    </xf>
    <xf numFmtId="196" fontId="17" fillId="33" borderId="12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vertical="center"/>
      <protection locked="0"/>
    </xf>
    <xf numFmtId="197" fontId="18" fillId="0" borderId="0" xfId="0" applyNumberFormat="1" applyFont="1" applyAlignment="1" applyProtection="1">
      <alignment/>
      <protection locked="0"/>
    </xf>
    <xf numFmtId="196" fontId="18" fillId="0" borderId="0" xfId="0" applyNumberFormat="1" applyFont="1" applyFill="1" applyBorder="1" applyAlignment="1" applyProtection="1">
      <alignment vertical="top" wrapText="1"/>
      <protection locked="0"/>
    </xf>
    <xf numFmtId="196" fontId="17" fillId="33" borderId="31" xfId="0" applyNumberFormat="1" applyFont="1" applyFill="1" applyBorder="1" applyAlignment="1" applyProtection="1">
      <alignment vertical="center" wrapText="1"/>
      <protection/>
    </xf>
    <xf numFmtId="196" fontId="17" fillId="33" borderId="15" xfId="0" applyNumberFormat="1" applyFont="1" applyFill="1" applyBorder="1" applyAlignment="1">
      <alignment horizontal="right" wrapText="1" shrinkToFit="1"/>
    </xf>
    <xf numFmtId="196" fontId="18" fillId="0" borderId="35" xfId="0" applyNumberFormat="1" applyFont="1" applyFill="1" applyBorder="1" applyAlignment="1" applyProtection="1">
      <alignment vertical="center" wrapText="1"/>
      <protection hidden="1"/>
    </xf>
    <xf numFmtId="196" fontId="18" fillId="0" borderId="10" xfId="0" applyNumberFormat="1" applyFont="1" applyFill="1" applyBorder="1" applyAlignment="1" applyProtection="1">
      <alignment vertical="center" wrapText="1"/>
      <protection hidden="1"/>
    </xf>
    <xf numFmtId="196" fontId="18" fillId="0" borderId="24" xfId="0" applyNumberFormat="1" applyFont="1" applyFill="1" applyBorder="1" applyAlignment="1" applyProtection="1">
      <alignment vertical="center" wrapText="1"/>
      <protection hidden="1"/>
    </xf>
    <xf numFmtId="196" fontId="20" fillId="0" borderId="36" xfId="53" applyNumberFormat="1" applyFont="1" applyFill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196" fontId="19" fillId="0" borderId="24" xfId="0" applyNumberFormat="1" applyFont="1" applyFill="1" applyBorder="1" applyAlignment="1" applyProtection="1">
      <alignment horizontal="right"/>
      <protection hidden="1"/>
    </xf>
    <xf numFmtId="196" fontId="19" fillId="0" borderId="36" xfId="0" applyNumberFormat="1" applyFont="1" applyFill="1" applyBorder="1" applyAlignment="1" applyProtection="1">
      <alignment horizontal="right"/>
      <protection hidden="1"/>
    </xf>
    <xf numFmtId="0" fontId="21" fillId="0" borderId="0" xfId="0" applyFont="1" applyAlignment="1">
      <alignment/>
    </xf>
    <xf numFmtId="196" fontId="19" fillId="0" borderId="17" xfId="0" applyNumberFormat="1" applyFont="1" applyFill="1" applyBorder="1" applyAlignment="1" applyProtection="1">
      <alignment horizontal="right"/>
      <protection hidden="1"/>
    </xf>
    <xf numFmtId="196" fontId="19" fillId="0" borderId="37" xfId="0" applyNumberFormat="1" applyFont="1" applyFill="1" applyBorder="1" applyAlignment="1" applyProtection="1">
      <alignment horizontal="right"/>
      <protection hidden="1"/>
    </xf>
    <xf numFmtId="196" fontId="19" fillId="0" borderId="15" xfId="0" applyNumberFormat="1" applyFont="1" applyFill="1" applyBorder="1" applyAlignment="1" applyProtection="1">
      <alignment horizontal="right"/>
      <protection hidden="1"/>
    </xf>
    <xf numFmtId="196" fontId="19" fillId="0" borderId="38" xfId="0" applyNumberFormat="1" applyFont="1" applyFill="1" applyBorder="1" applyAlignment="1" applyProtection="1">
      <alignment horizontal="right"/>
      <protection hidden="1"/>
    </xf>
    <xf numFmtId="196" fontId="21" fillId="0" borderId="0" xfId="0" applyNumberFormat="1" applyFont="1" applyAlignment="1">
      <alignment/>
    </xf>
    <xf numFmtId="196" fontId="18" fillId="0" borderId="0" xfId="0" applyNumberFormat="1" applyFont="1" applyFill="1" applyBorder="1" applyAlignment="1" applyProtection="1">
      <alignment horizontal="right"/>
      <protection hidden="1"/>
    </xf>
    <xf numFmtId="196" fontId="17" fillId="33" borderId="10" xfId="0" applyNumberFormat="1" applyFont="1" applyFill="1" applyBorder="1" applyAlignment="1" applyProtection="1">
      <alignment horizontal="right" vertical="center"/>
      <protection hidden="1"/>
    </xf>
    <xf numFmtId="196" fontId="17" fillId="33" borderId="12" xfId="0" applyNumberFormat="1" applyFont="1" applyFill="1" applyBorder="1" applyAlignment="1" applyProtection="1">
      <alignment horizontal="right" vertical="center"/>
      <protection hidden="1"/>
    </xf>
    <xf numFmtId="196" fontId="21" fillId="0" borderId="0" xfId="0" applyNumberFormat="1" applyFont="1" applyAlignment="1">
      <alignment vertical="center"/>
    </xf>
    <xf numFmtId="196" fontId="19" fillId="0" borderId="15" xfId="0" applyNumberFormat="1" applyFont="1" applyFill="1" applyBorder="1" applyAlignment="1" applyProtection="1">
      <alignment horizontal="right" wrapText="1"/>
      <protection hidden="1"/>
    </xf>
    <xf numFmtId="196" fontId="17" fillId="33" borderId="22" xfId="0" applyNumberFormat="1" applyFont="1" applyFill="1" applyBorder="1" applyAlignment="1" applyProtection="1">
      <alignment horizontal="right" vertical="center"/>
      <protection hidden="1"/>
    </xf>
    <xf numFmtId="196" fontId="21" fillId="0" borderId="0" xfId="0" applyNumberFormat="1" applyFont="1" applyFill="1" applyAlignment="1">
      <alignment vertical="center"/>
    </xf>
    <xf numFmtId="196" fontId="20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/>
    </xf>
    <xf numFmtId="196" fontId="18" fillId="0" borderId="18" xfId="0" applyNumberFormat="1" applyFont="1" applyFill="1" applyBorder="1" applyAlignment="1">
      <alignment horizontal="right" wrapText="1" shrinkToFit="1"/>
    </xf>
    <xf numFmtId="196" fontId="18" fillId="0" borderId="39" xfId="0" applyNumberFormat="1" applyFont="1" applyFill="1" applyBorder="1" applyAlignment="1">
      <alignment horizontal="right" wrapText="1" shrinkToFit="1"/>
    </xf>
    <xf numFmtId="196" fontId="18" fillId="0" borderId="13" xfId="0" applyNumberFormat="1" applyFont="1" applyFill="1" applyBorder="1" applyAlignment="1">
      <alignment horizontal="right" wrapText="1" shrinkToFit="1"/>
    </xf>
    <xf numFmtId="196" fontId="18" fillId="0" borderId="40" xfId="0" applyNumberFormat="1" applyFont="1" applyFill="1" applyBorder="1" applyAlignment="1">
      <alignment horizontal="right" wrapText="1" shrinkToFit="1"/>
    </xf>
    <xf numFmtId="196" fontId="18" fillId="0" borderId="0" xfId="0" applyNumberFormat="1" applyFont="1" applyFill="1" applyBorder="1" applyAlignment="1" applyProtection="1">
      <alignment horizontal="right" wrapText="1"/>
      <protection hidden="1"/>
    </xf>
    <xf numFmtId="196" fontId="22" fillId="0" borderId="13" xfId="0" applyNumberFormat="1" applyFont="1" applyFill="1" applyBorder="1" applyAlignment="1">
      <alignment horizontal="right" wrapText="1" shrinkToFit="1"/>
    </xf>
    <xf numFmtId="196" fontId="22" fillId="0" borderId="40" xfId="0" applyNumberFormat="1" applyFont="1" applyFill="1" applyBorder="1" applyAlignment="1">
      <alignment horizontal="right" wrapText="1" shrinkToFit="1"/>
    </xf>
    <xf numFmtId="19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96" fontId="18" fillId="0" borderId="17" xfId="0" applyNumberFormat="1" applyFont="1" applyFill="1" applyBorder="1" applyAlignment="1">
      <alignment horizontal="right" wrapText="1" shrinkToFit="1"/>
    </xf>
    <xf numFmtId="196" fontId="18" fillId="0" borderId="41" xfId="0" applyNumberFormat="1" applyFont="1" applyFill="1" applyBorder="1" applyAlignment="1">
      <alignment horizontal="right" wrapText="1" shrinkToFit="1"/>
    </xf>
    <xf numFmtId="196" fontId="20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17" fillId="0" borderId="12" xfId="0" applyNumberFormat="1" applyFont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right" vertical="center" wrapText="1"/>
    </xf>
    <xf numFmtId="196" fontId="19" fillId="0" borderId="15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right" vertical="center" wrapText="1"/>
    </xf>
    <xf numFmtId="196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7" fillId="34" borderId="12" xfId="0" applyNumberFormat="1" applyFont="1" applyFill="1" applyBorder="1" applyAlignment="1">
      <alignment horizontal="right" wrapText="1" shrinkToFit="1"/>
    </xf>
    <xf numFmtId="196" fontId="17" fillId="0" borderId="18" xfId="0" applyNumberFormat="1" applyFont="1" applyFill="1" applyBorder="1" applyAlignment="1">
      <alignment horizontal="right" wrapText="1" shrinkToFit="1"/>
    </xf>
    <xf numFmtId="196" fontId="19" fillId="0" borderId="15" xfId="0" applyNumberFormat="1" applyFont="1" applyFill="1" applyBorder="1" applyAlignment="1" applyProtection="1">
      <alignment horizontal="right"/>
      <protection hidden="1" locked="0"/>
    </xf>
    <xf numFmtId="196" fontId="20" fillId="34" borderId="31" xfId="0" applyNumberFormat="1" applyFont="1" applyFill="1" applyBorder="1" applyAlignment="1">
      <alignment horizontal="right" wrapText="1" shrinkToFit="1"/>
    </xf>
    <xf numFmtId="196" fontId="19" fillId="34" borderId="15" xfId="0" applyNumberFormat="1" applyFont="1" applyFill="1" applyBorder="1" applyAlignment="1">
      <alignment horizontal="right" wrapText="1" shrinkToFit="1"/>
    </xf>
    <xf numFmtId="196" fontId="18" fillId="0" borderId="13" xfId="0" applyNumberFormat="1" applyFont="1" applyFill="1" applyBorder="1" applyAlignment="1" applyProtection="1">
      <alignment horizontal="right"/>
      <protection hidden="1" locked="0"/>
    </xf>
    <xf numFmtId="196" fontId="19" fillId="34" borderId="24" xfId="0" applyNumberFormat="1" applyFont="1" applyFill="1" applyBorder="1" applyAlignment="1" applyProtection="1">
      <alignment horizontal="right"/>
      <protection hidden="1" locked="0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19" fillId="0" borderId="42" xfId="0" applyNumberFormat="1" applyFont="1" applyFill="1" applyBorder="1" applyAlignment="1">
      <alignment horizontal="right" wrapText="1" shrinkToFit="1"/>
    </xf>
    <xf numFmtId="196" fontId="17" fillId="33" borderId="12" xfId="0" applyNumberFormat="1" applyFont="1" applyFill="1" applyBorder="1" applyAlignment="1" applyProtection="1">
      <alignment vertical="center" wrapText="1"/>
      <protection/>
    </xf>
    <xf numFmtId="196" fontId="17" fillId="33" borderId="10" xfId="0" applyNumberFormat="1" applyFont="1" applyFill="1" applyBorder="1" applyAlignment="1" applyProtection="1">
      <alignment vertical="center"/>
      <protection hidden="1"/>
    </xf>
    <xf numFmtId="196" fontId="19" fillId="0" borderId="22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12" xfId="0" applyNumberFormat="1" applyFont="1" applyFill="1" applyBorder="1" applyAlignment="1" applyProtection="1">
      <alignment vertical="center" wrapText="1"/>
      <protection hidden="1"/>
    </xf>
    <xf numFmtId="196" fontId="19" fillId="0" borderId="34" xfId="0" applyNumberFormat="1" applyFont="1" applyFill="1" applyBorder="1" applyAlignment="1" applyProtection="1">
      <alignment horizontal="right" wrapText="1"/>
      <protection hidden="1"/>
    </xf>
    <xf numFmtId="196" fontId="19" fillId="0" borderId="38" xfId="0" applyNumberFormat="1" applyFont="1" applyFill="1" applyBorder="1" applyAlignment="1" applyProtection="1">
      <alignment horizontal="right" wrapText="1"/>
      <protection hidden="1"/>
    </xf>
    <xf numFmtId="196" fontId="17" fillId="33" borderId="43" xfId="0" applyNumberFormat="1" applyFont="1" applyFill="1" applyBorder="1" applyAlignment="1" applyProtection="1">
      <alignment horizontal="right" vertical="center" wrapText="1"/>
      <protection hidden="1"/>
    </xf>
    <xf numFmtId="196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8" fillId="0" borderId="44" xfId="0" applyNumberFormat="1" applyFont="1" applyFill="1" applyBorder="1" applyAlignment="1" applyProtection="1">
      <alignment horizontal="right" wrapText="1"/>
      <protection hidden="1"/>
    </xf>
    <xf numFmtId="196" fontId="18" fillId="0" borderId="28" xfId="0" applyNumberFormat="1" applyFont="1" applyFill="1" applyBorder="1" applyAlignment="1" applyProtection="1">
      <alignment horizontal="right" wrapText="1"/>
      <protection hidden="1"/>
    </xf>
    <xf numFmtId="196" fontId="18" fillId="0" borderId="45" xfId="0" applyNumberFormat="1" applyFont="1" applyFill="1" applyBorder="1" applyAlignment="1" applyProtection="1">
      <alignment horizontal="right" wrapText="1"/>
      <protection hidden="1"/>
    </xf>
    <xf numFmtId="196" fontId="18" fillId="0" borderId="33" xfId="0" applyNumberFormat="1" applyFont="1" applyFill="1" applyBorder="1" applyAlignment="1" applyProtection="1">
      <alignment horizontal="right"/>
      <protection hidden="1"/>
    </xf>
    <xf numFmtId="196" fontId="18" fillId="0" borderId="13" xfId="0" applyNumberFormat="1" applyFont="1" applyFill="1" applyBorder="1" applyAlignment="1" applyProtection="1">
      <alignment horizontal="right"/>
      <protection hidden="1"/>
    </xf>
    <xf numFmtId="196" fontId="18" fillId="0" borderId="46" xfId="0" applyNumberFormat="1" applyFont="1" applyFill="1" applyBorder="1" applyAlignment="1" applyProtection="1">
      <alignment horizontal="right"/>
      <protection hidden="1"/>
    </xf>
    <xf numFmtId="196" fontId="18" fillId="0" borderId="38" xfId="0" applyNumberFormat="1" applyFont="1" applyFill="1" applyBorder="1" applyAlignment="1" applyProtection="1">
      <alignment horizontal="right"/>
      <protection hidden="1"/>
    </xf>
    <xf numFmtId="196" fontId="22" fillId="0" borderId="46" xfId="0" applyNumberFormat="1" applyFont="1" applyFill="1" applyBorder="1" applyAlignment="1" applyProtection="1">
      <alignment horizontal="right"/>
      <protection hidden="1"/>
    </xf>
    <xf numFmtId="196" fontId="17" fillId="33" borderId="31" xfId="0" applyNumberFormat="1" applyFont="1" applyFill="1" applyBorder="1" applyAlignment="1" applyProtection="1">
      <alignment horizontal="right" vertical="center"/>
      <protection hidden="1"/>
    </xf>
    <xf numFmtId="196" fontId="17" fillId="33" borderId="43" xfId="0" applyNumberFormat="1" applyFont="1" applyFill="1" applyBorder="1" applyAlignment="1" applyProtection="1">
      <alignment horizontal="right" vertical="center"/>
      <protection hidden="1"/>
    </xf>
    <xf numFmtId="196" fontId="17" fillId="33" borderId="24" xfId="0" applyNumberFormat="1" applyFont="1" applyFill="1" applyBorder="1" applyAlignment="1" applyProtection="1">
      <alignment horizontal="right" vertical="center"/>
      <protection hidden="1"/>
    </xf>
    <xf numFmtId="49" fontId="8" fillId="0" borderId="18" xfId="0" applyNumberFormat="1" applyFont="1" applyFill="1" applyBorder="1" applyAlignment="1" applyProtection="1">
      <alignment horizontal="right" vertical="top" wrapText="1"/>
      <protection hidden="1"/>
    </xf>
    <xf numFmtId="10" fontId="8" fillId="0" borderId="18" xfId="0" applyNumberFormat="1" applyFont="1" applyFill="1" applyBorder="1" applyAlignment="1" applyProtection="1">
      <alignment horizontal="left" vertical="top" wrapText="1"/>
      <protection hidden="1"/>
    </xf>
    <xf numFmtId="196" fontId="19" fillId="0" borderId="31" xfId="0" applyNumberFormat="1" applyFont="1" applyFill="1" applyBorder="1" applyAlignment="1" applyProtection="1">
      <alignment horizontal="right"/>
      <protection hidden="1"/>
    </xf>
    <xf numFmtId="196" fontId="19" fillId="0" borderId="43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6" fillId="33" borderId="47" xfId="0" applyFont="1" applyFill="1" applyBorder="1" applyAlignment="1" applyProtection="1">
      <alignment horizontal="center" vertical="center" wrapText="1"/>
      <protection hidden="1"/>
    </xf>
    <xf numFmtId="0" fontId="11" fillId="0" borderId="15" xfId="0" applyNumberFormat="1" applyFont="1" applyBorder="1" applyAlignment="1">
      <alignment wrapText="1"/>
    </xf>
    <xf numFmtId="0" fontId="11" fillId="0" borderId="15" xfId="54" applyFont="1" applyBorder="1" applyAlignment="1">
      <alignment vertical="center" wrapText="1"/>
      <protection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wrapText="1"/>
    </xf>
    <xf numFmtId="196" fontId="17" fillId="0" borderId="15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 applyProtection="1">
      <alignment/>
      <protection locked="0"/>
    </xf>
    <xf numFmtId="196" fontId="17" fillId="0" borderId="10" xfId="0" applyNumberFormat="1" applyFont="1" applyFill="1" applyBorder="1" applyAlignment="1">
      <alignment horizontal="right" wrapText="1" shrinkToFit="1"/>
    </xf>
    <xf numFmtId="196" fontId="17" fillId="0" borderId="21" xfId="0" applyNumberFormat="1" applyFont="1" applyFill="1" applyBorder="1" applyAlignment="1">
      <alignment horizontal="right" wrapText="1" shrinkToFit="1"/>
    </xf>
    <xf numFmtId="196" fontId="19" fillId="0" borderId="18" xfId="0" applyNumberFormat="1" applyFont="1" applyFill="1" applyBorder="1" applyAlignment="1" applyProtection="1">
      <alignment wrapText="1"/>
      <protection/>
    </xf>
    <xf numFmtId="196" fontId="19" fillId="0" borderId="10" xfId="0" applyNumberFormat="1" applyFont="1" applyFill="1" applyBorder="1" applyAlignment="1">
      <alignment horizontal="right" wrapText="1" shrinkToFit="1"/>
    </xf>
    <xf numFmtId="196" fontId="19" fillId="0" borderId="21" xfId="0" applyNumberFormat="1" applyFont="1" applyFill="1" applyBorder="1" applyAlignment="1">
      <alignment horizontal="right" wrapText="1" shrinkToFit="1"/>
    </xf>
    <xf numFmtId="196" fontId="19" fillId="0" borderId="18" xfId="0" applyNumberFormat="1" applyFont="1" applyFill="1" applyBorder="1" applyAlignment="1">
      <alignment horizontal="right"/>
    </xf>
    <xf numFmtId="196" fontId="17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6" fillId="0" borderId="15" xfId="0" applyNumberFormat="1" applyFont="1" applyFill="1" applyBorder="1" applyAlignment="1" applyProtection="1">
      <alignment horizontal="right" shrinkToFit="1"/>
      <protection/>
    </xf>
    <xf numFmtId="0" fontId="16" fillId="0" borderId="33" xfId="0" applyFont="1" applyFill="1" applyBorder="1" applyAlignment="1" applyProtection="1">
      <alignment horizontal="left" wrapText="1"/>
      <protection/>
    </xf>
    <xf numFmtId="196" fontId="19" fillId="0" borderId="15" xfId="0" applyNumberFormat="1" applyFont="1" applyFill="1" applyBorder="1" applyAlignment="1">
      <alignment horizontal="right" vertical="top"/>
    </xf>
    <xf numFmtId="196" fontId="19" fillId="0" borderId="15" xfId="0" applyNumberFormat="1" applyFont="1" applyFill="1" applyBorder="1" applyAlignment="1">
      <alignment horizontal="right" vertical="top" wrapText="1" shrinkToFit="1"/>
    </xf>
    <xf numFmtId="196" fontId="17" fillId="0" borderId="43" xfId="0" applyNumberFormat="1" applyFont="1" applyFill="1" applyBorder="1" applyAlignment="1" applyProtection="1">
      <alignment horizontal="right" vertical="center"/>
      <protection hidden="1"/>
    </xf>
    <xf numFmtId="0" fontId="8" fillId="33" borderId="30" xfId="0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8" fillId="0" borderId="48" xfId="0" applyNumberFormat="1" applyFont="1" applyFill="1" applyBorder="1" applyAlignment="1" applyProtection="1">
      <alignment horizontal="right" vertical="top"/>
      <protection hidden="1"/>
    </xf>
    <xf numFmtId="0" fontId="19" fillId="0" borderId="15" xfId="0" applyNumberFormat="1" applyFont="1" applyFill="1" applyBorder="1" applyAlignment="1">
      <alignment horizontal="right" wrapText="1" shrinkToFit="1"/>
    </xf>
    <xf numFmtId="49" fontId="17" fillId="34" borderId="10" xfId="0" applyNumberFormat="1" applyFont="1" applyFill="1" applyBorder="1" applyAlignment="1">
      <alignment horizontal="right" wrapText="1" shrinkToFit="1"/>
    </xf>
    <xf numFmtId="49" fontId="17" fillId="0" borderId="18" xfId="0" applyNumberFormat="1" applyFont="1" applyFill="1" applyBorder="1" applyAlignment="1" applyProtection="1">
      <alignment wrapText="1"/>
      <protection/>
    </xf>
    <xf numFmtId="49" fontId="19" fillId="0" borderId="15" xfId="0" applyNumberFormat="1" applyFont="1" applyFill="1" applyBorder="1" applyAlignment="1">
      <alignment horizontal="right" wrapText="1" shrinkToFit="1"/>
    </xf>
    <xf numFmtId="49" fontId="19" fillId="0" borderId="15" xfId="0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 applyProtection="1">
      <alignment wrapText="1"/>
      <protection/>
    </xf>
    <xf numFmtId="49" fontId="19" fillId="0" borderId="15" xfId="0" applyNumberFormat="1" applyFont="1" applyFill="1" applyBorder="1" applyAlignment="1" applyProtection="1">
      <alignment wrapText="1"/>
      <protection/>
    </xf>
    <xf numFmtId="3" fontId="17" fillId="34" borderId="10" xfId="0" applyNumberFormat="1" applyFont="1" applyFill="1" applyBorder="1" applyAlignment="1">
      <alignment horizontal="right" wrapText="1" shrinkToFit="1"/>
    </xf>
    <xf numFmtId="3" fontId="19" fillId="0" borderId="15" xfId="0" applyNumberFormat="1" applyFont="1" applyFill="1" applyBorder="1" applyAlignment="1">
      <alignment horizontal="right" wrapText="1" shrinkToFit="1"/>
    </xf>
    <xf numFmtId="3" fontId="19" fillId="0" borderId="15" xfId="0" applyNumberFormat="1" applyFont="1" applyFill="1" applyBorder="1" applyAlignment="1">
      <alignment horizontal="right"/>
    </xf>
    <xf numFmtId="3" fontId="17" fillId="0" borderId="15" xfId="0" applyNumberFormat="1" applyFont="1" applyFill="1" applyBorder="1" applyAlignment="1">
      <alignment horizontal="right" wrapText="1" shrinkToFit="1"/>
    </xf>
    <xf numFmtId="3" fontId="17" fillId="0" borderId="15" xfId="0" applyNumberFormat="1" applyFont="1" applyFill="1" applyBorder="1" applyAlignment="1">
      <alignment horizontal="right"/>
    </xf>
    <xf numFmtId="3" fontId="19" fillId="0" borderId="17" xfId="0" applyNumberFormat="1" applyFont="1" applyFill="1" applyBorder="1" applyAlignment="1">
      <alignment horizontal="right" wrapText="1" shrinkToFit="1"/>
    </xf>
    <xf numFmtId="3" fontId="19" fillId="0" borderId="17" xfId="0" applyNumberFormat="1" applyFont="1" applyFill="1" applyBorder="1" applyAlignment="1">
      <alignment horizontal="right"/>
    </xf>
    <xf numFmtId="3" fontId="17" fillId="0" borderId="18" xfId="0" applyNumberFormat="1" applyFont="1" applyFill="1" applyBorder="1" applyAlignment="1" applyProtection="1">
      <alignment wrapText="1"/>
      <protection/>
    </xf>
    <xf numFmtId="3" fontId="19" fillId="0" borderId="15" xfId="0" applyNumberFormat="1" applyFont="1" applyFill="1" applyBorder="1" applyAlignment="1" applyProtection="1">
      <alignment wrapText="1"/>
      <protection/>
    </xf>
    <xf numFmtId="3" fontId="17" fillId="33" borderId="31" xfId="0" applyNumberFormat="1" applyFont="1" applyFill="1" applyBorder="1" applyAlignment="1" applyProtection="1">
      <alignment vertical="center" wrapText="1"/>
      <protection/>
    </xf>
    <xf numFmtId="3" fontId="17" fillId="0" borderId="13" xfId="0" applyNumberFormat="1" applyFont="1" applyFill="1" applyBorder="1" applyAlignment="1">
      <alignment horizontal="right" wrapText="1" shrinkToFit="1"/>
    </xf>
    <xf numFmtId="3" fontId="19" fillId="0" borderId="18" xfId="0" applyNumberFormat="1" applyFont="1" applyFill="1" applyBorder="1" applyAlignment="1" applyProtection="1">
      <alignment wrapText="1"/>
      <protection/>
    </xf>
    <xf numFmtId="3" fontId="19" fillId="0" borderId="15" xfId="0" applyNumberFormat="1" applyFont="1" applyFill="1" applyBorder="1" applyAlignment="1" applyProtection="1">
      <alignment horizontal="right" vertical="justify"/>
      <protection/>
    </xf>
    <xf numFmtId="3" fontId="17" fillId="0" borderId="15" xfId="0" applyNumberFormat="1" applyFont="1" applyFill="1" applyBorder="1" applyAlignment="1" applyProtection="1">
      <alignment wrapText="1"/>
      <protection/>
    </xf>
    <xf numFmtId="3" fontId="19" fillId="0" borderId="15" xfId="0" applyNumberFormat="1" applyFont="1" applyFill="1" applyBorder="1" applyAlignment="1" applyProtection="1">
      <alignment horizontal="right"/>
      <protection/>
    </xf>
    <xf numFmtId="3" fontId="17" fillId="0" borderId="15" xfId="0" applyNumberFormat="1" applyFont="1" applyFill="1" applyBorder="1" applyAlignment="1" applyProtection="1">
      <alignment horizontal="right"/>
      <protection/>
    </xf>
    <xf numFmtId="3" fontId="19" fillId="35" borderId="15" xfId="0" applyNumberFormat="1" applyFont="1" applyFill="1" applyBorder="1" applyAlignment="1" applyProtection="1">
      <alignment horizontal="right"/>
      <protection/>
    </xf>
    <xf numFmtId="3" fontId="19" fillId="0" borderId="15" xfId="0" applyNumberFormat="1" applyFont="1" applyFill="1" applyBorder="1" applyAlignment="1" applyProtection="1">
      <alignment vertical="top" wrapText="1"/>
      <protection/>
    </xf>
    <xf numFmtId="3" fontId="19" fillId="0" borderId="15" xfId="0" applyNumberFormat="1" applyFont="1" applyFill="1" applyBorder="1" applyAlignment="1">
      <alignment horizontal="right" vertical="top"/>
    </xf>
    <xf numFmtId="3" fontId="19" fillId="0" borderId="15" xfId="0" applyNumberFormat="1" applyFont="1" applyFill="1" applyBorder="1" applyAlignment="1" applyProtection="1">
      <alignment horizontal="right" vertical="top" wrapText="1"/>
      <protection/>
    </xf>
    <xf numFmtId="3" fontId="19" fillId="0" borderId="13" xfId="0" applyNumberFormat="1" applyFont="1" applyFill="1" applyBorder="1" applyAlignment="1" applyProtection="1">
      <alignment vertical="top" wrapText="1"/>
      <protection/>
    </xf>
    <xf numFmtId="3" fontId="19" fillId="0" borderId="13" xfId="0" applyNumberFormat="1" applyFont="1" applyFill="1" applyBorder="1" applyAlignment="1">
      <alignment horizontal="right"/>
    </xf>
    <xf numFmtId="3" fontId="17" fillId="33" borderId="10" xfId="0" applyNumberFormat="1" applyFont="1" applyFill="1" applyBorder="1" applyAlignment="1" applyProtection="1">
      <alignment vertical="center" shrinkToFit="1"/>
      <protection/>
    </xf>
    <xf numFmtId="0" fontId="17" fillId="0" borderId="15" xfId="0" applyNumberFormat="1" applyFont="1" applyFill="1" applyBorder="1" applyAlignment="1">
      <alignment horizontal="right" wrapText="1" shrinkToFit="1"/>
    </xf>
    <xf numFmtId="206" fontId="9" fillId="0" borderId="15" xfId="0" applyNumberFormat="1" applyFont="1" applyBorder="1" applyAlignment="1">
      <alignment/>
    </xf>
    <xf numFmtId="0" fontId="6" fillId="34" borderId="47" xfId="0" applyNumberFormat="1" applyFont="1" applyFill="1" applyBorder="1" applyAlignment="1" applyProtection="1">
      <alignment horizontal="right" shrinkToFit="1"/>
      <protection/>
    </xf>
    <xf numFmtId="0" fontId="6" fillId="34" borderId="49" xfId="0" applyFont="1" applyFill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right" vertical="top" wrapText="1"/>
      <protection locked="0"/>
    </xf>
    <xf numFmtId="0" fontId="8" fillId="0" borderId="15" xfId="0" applyFont="1" applyFill="1" applyBorder="1" applyAlignment="1" applyProtection="1">
      <alignment horizontal="left" vertical="top"/>
      <protection hidden="1" locked="0"/>
    </xf>
    <xf numFmtId="0" fontId="8" fillId="0" borderId="15" xfId="0" applyFont="1" applyFill="1" applyBorder="1" applyAlignment="1" applyProtection="1">
      <alignment horizontal="left" vertical="top" wrapText="1"/>
      <protection hidden="1" locked="0"/>
    </xf>
    <xf numFmtId="0" fontId="17" fillId="7" borderId="22" xfId="0" applyFont="1" applyFill="1" applyBorder="1" applyAlignment="1">
      <alignment horizontal="right" vertical="center" wrapText="1"/>
    </xf>
    <xf numFmtId="196" fontId="17" fillId="7" borderId="12" xfId="0" applyNumberFormat="1" applyFont="1" applyFill="1" applyBorder="1" applyAlignment="1">
      <alignment horizontal="right" vertical="center" wrapText="1"/>
    </xf>
    <xf numFmtId="1" fontId="17" fillId="7" borderId="22" xfId="0" applyNumberFormat="1" applyFont="1" applyFill="1" applyBorder="1" applyAlignment="1">
      <alignment horizontal="right" vertical="center" wrapText="1"/>
    </xf>
    <xf numFmtId="1" fontId="17" fillId="0" borderId="15" xfId="0" applyNumberFormat="1" applyFont="1" applyFill="1" applyBorder="1" applyAlignment="1">
      <alignment horizontal="right" vertical="center" wrapText="1"/>
    </xf>
    <xf numFmtId="1" fontId="19" fillId="0" borderId="15" xfId="0" applyNumberFormat="1" applyFont="1" applyFill="1" applyBorder="1" applyAlignment="1">
      <alignment horizontal="right" vertical="center" wrapText="1"/>
    </xf>
    <xf numFmtId="1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8" xfId="0" applyNumberFormat="1" applyFont="1" applyFill="1" applyBorder="1" applyAlignment="1">
      <alignment horizontal="right" wrapText="1" shrinkToFit="1"/>
    </xf>
    <xf numFmtId="3" fontId="19" fillId="0" borderId="15" xfId="0" applyNumberFormat="1" applyFont="1" applyFill="1" applyBorder="1" applyAlignment="1" applyProtection="1">
      <alignment horizontal="right"/>
      <protection hidden="1" locked="0"/>
    </xf>
    <xf numFmtId="3" fontId="17" fillId="33" borderId="10" xfId="0" applyNumberFormat="1" applyFont="1" applyFill="1" applyBorder="1" applyAlignment="1" applyProtection="1">
      <alignment vertical="center" wrapText="1"/>
      <protection/>
    </xf>
    <xf numFmtId="3" fontId="17" fillId="33" borderId="10" xfId="0" applyNumberFormat="1" applyFont="1" applyFill="1" applyBorder="1" applyAlignment="1" applyProtection="1">
      <alignment vertical="center"/>
      <protection hidden="1"/>
    </xf>
    <xf numFmtId="3" fontId="19" fillId="0" borderId="35" xfId="0" applyNumberFormat="1" applyFont="1" applyFill="1" applyBorder="1" applyAlignment="1" applyProtection="1">
      <alignment horizontal="right"/>
      <protection hidden="1"/>
    </xf>
    <xf numFmtId="3" fontId="19" fillId="0" borderId="24" xfId="0" applyNumberFormat="1" applyFont="1" applyFill="1" applyBorder="1" applyAlignment="1" applyProtection="1">
      <alignment horizontal="right"/>
      <protection hidden="1"/>
    </xf>
    <xf numFmtId="3" fontId="19" fillId="0" borderId="50" xfId="0" applyNumberFormat="1" applyFont="1" applyFill="1" applyBorder="1" applyAlignment="1" applyProtection="1">
      <alignment horizontal="right"/>
      <protection hidden="1"/>
    </xf>
    <xf numFmtId="3" fontId="19" fillId="0" borderId="17" xfId="0" applyNumberFormat="1" applyFont="1" applyFill="1" applyBorder="1" applyAlignment="1" applyProtection="1">
      <alignment horizontal="right"/>
      <protection hidden="1"/>
    </xf>
    <xf numFmtId="3" fontId="19" fillId="0" borderId="51" xfId="0" applyNumberFormat="1" applyFont="1" applyFill="1" applyBorder="1" applyAlignment="1" applyProtection="1">
      <alignment horizontal="right"/>
      <protection hidden="1"/>
    </xf>
    <xf numFmtId="3" fontId="19" fillId="0" borderId="15" xfId="0" applyNumberFormat="1" applyFont="1" applyFill="1" applyBorder="1" applyAlignment="1" applyProtection="1">
      <alignment horizontal="right"/>
      <protection hidden="1"/>
    </xf>
    <xf numFmtId="3" fontId="17" fillId="33" borderId="31" xfId="0" applyNumberFormat="1" applyFont="1" applyFill="1" applyBorder="1" applyAlignment="1" applyProtection="1">
      <alignment horizontal="right" vertical="center"/>
      <protection hidden="1"/>
    </xf>
    <xf numFmtId="3" fontId="19" fillId="0" borderId="33" xfId="0" applyNumberFormat="1" applyFont="1" applyFill="1" applyBorder="1" applyAlignment="1" applyProtection="1">
      <alignment horizontal="right" wrapText="1"/>
      <protection hidden="1"/>
    </xf>
    <xf numFmtId="3" fontId="19" fillId="0" borderId="13" xfId="0" applyNumberFormat="1" applyFont="1" applyFill="1" applyBorder="1" applyAlignment="1" applyProtection="1">
      <alignment horizontal="right" wrapText="1"/>
      <protection hidden="1"/>
    </xf>
    <xf numFmtId="3" fontId="19" fillId="0" borderId="15" xfId="0" applyNumberFormat="1" applyFont="1" applyFill="1" applyBorder="1" applyAlignment="1" applyProtection="1">
      <alignment horizontal="right" wrapText="1"/>
      <protection hidden="1"/>
    </xf>
    <xf numFmtId="3" fontId="19" fillId="0" borderId="18" xfId="0" applyNumberFormat="1" applyFont="1" applyFill="1" applyBorder="1" applyAlignment="1" applyProtection="1">
      <alignment horizontal="right" wrapText="1"/>
      <protection hidden="1"/>
    </xf>
    <xf numFmtId="3" fontId="17" fillId="33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13" xfId="0" applyNumberFormat="1" applyFont="1" applyFill="1" applyBorder="1" applyAlignment="1">
      <alignment horizontal="right" wrapText="1" shrinkToFit="1"/>
    </xf>
    <xf numFmtId="3" fontId="24" fillId="0" borderId="13" xfId="0" applyNumberFormat="1" applyFont="1" applyFill="1" applyBorder="1" applyAlignment="1">
      <alignment horizontal="right" wrapText="1" shrinkToFit="1"/>
    </xf>
    <xf numFmtId="3" fontId="24" fillId="0" borderId="13" xfId="0" applyNumberFormat="1" applyFont="1" applyFill="1" applyBorder="1" applyAlignment="1">
      <alignment horizontal="right"/>
    </xf>
    <xf numFmtId="3" fontId="19" fillId="0" borderId="18" xfId="0" applyNumberFormat="1" applyFont="1" applyFill="1" applyBorder="1" applyAlignment="1">
      <alignment horizontal="right"/>
    </xf>
    <xf numFmtId="3" fontId="19" fillId="0" borderId="52" xfId="0" applyNumberFormat="1" applyFont="1" applyFill="1" applyBorder="1" applyAlignment="1">
      <alignment horizontal="right"/>
    </xf>
    <xf numFmtId="3" fontId="17" fillId="33" borderId="22" xfId="0" applyNumberFormat="1" applyFont="1" applyFill="1" applyBorder="1" applyAlignment="1" applyProtection="1">
      <alignment horizontal="right" vertical="center" wrapText="1"/>
      <protection hidden="1"/>
    </xf>
    <xf numFmtId="3" fontId="19" fillId="0" borderId="18" xfId="0" applyNumberFormat="1" applyFont="1" applyFill="1" applyBorder="1" applyAlignment="1">
      <alignment horizontal="right" wrapText="1" shrinkToFit="1"/>
    </xf>
    <xf numFmtId="3" fontId="9" fillId="0" borderId="28" xfId="0" applyNumberFormat="1" applyFont="1" applyBorder="1" applyAlignment="1">
      <alignment/>
    </xf>
    <xf numFmtId="3" fontId="19" fillId="0" borderId="33" xfId="0" applyNumberFormat="1" applyFont="1" applyFill="1" applyBorder="1" applyAlignment="1" applyProtection="1">
      <alignment horizontal="right"/>
      <protection hidden="1"/>
    </xf>
    <xf numFmtId="3" fontId="19" fillId="0" borderId="13" xfId="0" applyNumberFormat="1" applyFont="1" applyFill="1" applyBorder="1" applyAlignment="1" applyProtection="1">
      <alignment horizontal="right"/>
      <protection hidden="1"/>
    </xf>
    <xf numFmtId="3" fontId="19" fillId="0" borderId="53" xfId="0" applyNumberFormat="1" applyFont="1" applyFill="1" applyBorder="1" applyAlignment="1" applyProtection="1">
      <alignment horizontal="right"/>
      <protection hidden="1"/>
    </xf>
    <xf numFmtId="3" fontId="17" fillId="33" borderId="49" xfId="0" applyNumberFormat="1" applyFont="1" applyFill="1" applyBorder="1" applyAlignment="1" applyProtection="1">
      <alignment horizontal="right" vertical="center"/>
      <protection hidden="1"/>
    </xf>
    <xf numFmtId="3" fontId="19" fillId="0" borderId="49" xfId="0" applyNumberFormat="1" applyFont="1" applyFill="1" applyBorder="1" applyAlignment="1" applyProtection="1">
      <alignment horizontal="right" vertical="center"/>
      <protection hidden="1"/>
    </xf>
    <xf numFmtId="3" fontId="24" fillId="0" borderId="13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horizontal="center" vertical="top"/>
      <protection/>
    </xf>
    <xf numFmtId="0" fontId="8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right" shrinkToFit="1"/>
      <protection/>
    </xf>
    <xf numFmtId="0" fontId="8" fillId="0" borderId="15" xfId="0" applyFont="1" applyFill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 wrapText="1" shrinkToFit="1"/>
      <protection locked="0"/>
    </xf>
    <xf numFmtId="0" fontId="25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showZeros="0"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3" sqref="D3:G3"/>
    </sheetView>
  </sheetViews>
  <sheetFormatPr defaultColWidth="9.00390625" defaultRowHeight="12.75"/>
  <cols>
    <col min="1" max="1" width="12.00390625" style="2" customWidth="1"/>
    <col min="2" max="2" width="73.75390625" style="2" customWidth="1"/>
    <col min="3" max="3" width="15.875" style="2" customWidth="1"/>
    <col min="4" max="4" width="16.25390625" style="42" customWidth="1"/>
    <col min="5" max="5" width="15.625" style="42" customWidth="1"/>
    <col min="6" max="6" width="11.25390625" style="42" customWidth="1"/>
    <col min="7" max="7" width="12.875" style="2" customWidth="1"/>
    <col min="8" max="8" width="12.75390625" style="2" customWidth="1"/>
    <col min="9" max="16384" width="9.125" style="2" customWidth="1"/>
  </cols>
  <sheetData>
    <row r="1" spans="4:7" ht="45.75" customHeight="1">
      <c r="D1" s="334" t="s">
        <v>233</v>
      </c>
      <c r="E1" s="335"/>
      <c r="F1" s="335"/>
      <c r="G1" s="335"/>
    </row>
    <row r="2" spans="4:7" ht="24.75" customHeight="1">
      <c r="D2" s="336" t="s">
        <v>229</v>
      </c>
      <c r="E2" s="337"/>
      <c r="F2" s="337"/>
      <c r="G2" s="337"/>
    </row>
    <row r="3" spans="4:7" ht="29.25" customHeight="1">
      <c r="D3" s="338" t="s">
        <v>234</v>
      </c>
      <c r="E3" s="339"/>
      <c r="F3" s="339"/>
      <c r="G3" s="339"/>
    </row>
    <row r="4" spans="1:7" ht="38.25" customHeight="1">
      <c r="A4" s="340" t="s">
        <v>230</v>
      </c>
      <c r="B4" s="340"/>
      <c r="C4" s="340"/>
      <c r="D4" s="340"/>
      <c r="E4" s="340"/>
      <c r="F4" s="340"/>
      <c r="G4" s="340"/>
    </row>
    <row r="5" ht="15" customHeight="1" thickBot="1">
      <c r="G5" s="3"/>
    </row>
    <row r="6" spans="1:12" s="1" customFormat="1" ht="66" customHeight="1" thickBot="1">
      <c r="A6" s="43" t="s">
        <v>1</v>
      </c>
      <c r="B6" s="44" t="s">
        <v>2</v>
      </c>
      <c r="C6" s="22" t="s">
        <v>204</v>
      </c>
      <c r="D6" s="22" t="s">
        <v>205</v>
      </c>
      <c r="E6" s="22" t="s">
        <v>206</v>
      </c>
      <c r="F6" s="22" t="s">
        <v>49</v>
      </c>
      <c r="G6" s="36" t="s">
        <v>50</v>
      </c>
      <c r="L6" s="139"/>
    </row>
    <row r="7" spans="1:7" ht="23.25" customHeight="1" thickBot="1">
      <c r="A7" s="5"/>
      <c r="B7" s="7" t="s">
        <v>17</v>
      </c>
      <c r="C7" s="6"/>
      <c r="D7" s="6"/>
      <c r="E7" s="6"/>
      <c r="F7" s="7"/>
      <c r="G7" s="8"/>
    </row>
    <row r="8" spans="1:8" ht="22.5" customHeight="1" thickBot="1">
      <c r="A8" s="37">
        <v>10000000</v>
      </c>
      <c r="B8" s="38" t="s">
        <v>3</v>
      </c>
      <c r="C8" s="263">
        <v>3095200</v>
      </c>
      <c r="D8" s="263">
        <v>3095200</v>
      </c>
      <c r="E8" s="257" t="s">
        <v>212</v>
      </c>
      <c r="F8" s="127">
        <f aca="true" t="shared" si="0" ref="F8:G39">IF(C8=0,"",$E8/C8*100)</f>
        <v>100.06733005944687</v>
      </c>
      <c r="G8" s="128">
        <f t="shared" si="0"/>
        <v>100.06733005944687</v>
      </c>
      <c r="H8" s="129"/>
    </row>
    <row r="9" spans="1:8" ht="37.5">
      <c r="A9" s="80">
        <v>11000000</v>
      </c>
      <c r="B9" s="81" t="s">
        <v>4</v>
      </c>
      <c r="C9" s="258" t="s">
        <v>207</v>
      </c>
      <c r="D9" s="258" t="s">
        <v>207</v>
      </c>
      <c r="E9" s="258" t="s">
        <v>213</v>
      </c>
      <c r="F9" s="130">
        <f t="shared" si="0"/>
        <v>54.666666666666664</v>
      </c>
      <c r="G9" s="131">
        <f t="shared" si="0"/>
        <v>54.666666666666664</v>
      </c>
      <c r="H9" s="129"/>
    </row>
    <row r="10" spans="1:8" ht="20.25" hidden="1">
      <c r="A10" s="76">
        <v>11010000</v>
      </c>
      <c r="B10" s="15" t="s">
        <v>52</v>
      </c>
      <c r="C10" s="259">
        <v>0</v>
      </c>
      <c r="D10" s="260">
        <v>0</v>
      </c>
      <c r="E10" s="260">
        <v>0</v>
      </c>
      <c r="F10" s="132">
        <f t="shared" si="0"/>
      </c>
      <c r="G10" s="132">
        <f t="shared" si="0"/>
      </c>
      <c r="H10" s="134"/>
    </row>
    <row r="11" spans="1:8" ht="20.25">
      <c r="A11" s="76">
        <v>11020000</v>
      </c>
      <c r="B11" s="15" t="s">
        <v>5</v>
      </c>
      <c r="C11" s="259" t="s">
        <v>207</v>
      </c>
      <c r="D11" s="260" t="s">
        <v>207</v>
      </c>
      <c r="E11" s="260" t="s">
        <v>213</v>
      </c>
      <c r="F11" s="132">
        <f t="shared" si="0"/>
        <v>54.666666666666664</v>
      </c>
      <c r="G11" s="132">
        <f t="shared" si="0"/>
        <v>54.666666666666664</v>
      </c>
      <c r="H11" s="134"/>
    </row>
    <row r="12" spans="1:8" ht="20.25" customHeight="1">
      <c r="A12" s="71">
        <v>13000000</v>
      </c>
      <c r="B12" s="72" t="s">
        <v>91</v>
      </c>
      <c r="C12" s="261" t="s">
        <v>208</v>
      </c>
      <c r="D12" s="261" t="s">
        <v>208</v>
      </c>
      <c r="E12" s="261" t="s">
        <v>214</v>
      </c>
      <c r="F12" s="135">
        <f t="shared" si="0"/>
        <v>114.65482233502537</v>
      </c>
      <c r="G12" s="132">
        <f t="shared" si="0"/>
        <v>114.65482233502537</v>
      </c>
      <c r="H12" s="129"/>
    </row>
    <row r="13" spans="1:8" ht="60" customHeight="1" hidden="1">
      <c r="A13" s="74">
        <v>13010100</v>
      </c>
      <c r="B13" s="108" t="s">
        <v>178</v>
      </c>
      <c r="C13" s="262">
        <v>0</v>
      </c>
      <c r="D13" s="262">
        <v>0</v>
      </c>
      <c r="E13" s="262">
        <v>0</v>
      </c>
      <c r="F13" s="135">
        <f t="shared" si="0"/>
      </c>
      <c r="G13" s="132">
        <f t="shared" si="0"/>
      </c>
      <c r="H13" s="239"/>
    </row>
    <row r="14" spans="1:8" ht="74.25" customHeight="1">
      <c r="A14" s="74">
        <v>13010200</v>
      </c>
      <c r="B14" s="77" t="s">
        <v>90</v>
      </c>
      <c r="C14" s="262" t="s">
        <v>209</v>
      </c>
      <c r="D14" s="262" t="s">
        <v>209</v>
      </c>
      <c r="E14" s="262" t="s">
        <v>214</v>
      </c>
      <c r="F14" s="135">
        <f>E14/D14*100</f>
        <v>115.23979591836735</v>
      </c>
      <c r="G14" s="132">
        <f t="shared" si="0"/>
        <v>115.23979591836735</v>
      </c>
      <c r="H14" s="129"/>
    </row>
    <row r="15" spans="1:8" ht="37.5">
      <c r="A15" s="78" t="s">
        <v>184</v>
      </c>
      <c r="B15" s="73" t="s">
        <v>185</v>
      </c>
      <c r="C15" s="264">
        <v>500</v>
      </c>
      <c r="D15" s="265">
        <v>500</v>
      </c>
      <c r="E15" s="133">
        <v>527</v>
      </c>
      <c r="F15" s="135">
        <f t="shared" si="0"/>
        <v>105.4</v>
      </c>
      <c r="G15" s="132">
        <f t="shared" si="0"/>
        <v>105.4</v>
      </c>
      <c r="H15" s="129"/>
    </row>
    <row r="16" spans="1:8" ht="20.25">
      <c r="A16" s="105">
        <v>14000000</v>
      </c>
      <c r="B16" s="106" t="s">
        <v>143</v>
      </c>
      <c r="C16" s="266">
        <v>12000</v>
      </c>
      <c r="D16" s="266">
        <v>12000</v>
      </c>
      <c r="E16" s="137">
        <v>13718</v>
      </c>
      <c r="F16" s="135">
        <f t="shared" si="0"/>
        <v>114.31666666666666</v>
      </c>
      <c r="G16" s="132">
        <f t="shared" si="0"/>
        <v>114.31666666666666</v>
      </c>
      <c r="H16" s="129"/>
    </row>
    <row r="17" spans="1:8" ht="37.5" hidden="1">
      <c r="A17" s="107">
        <v>14020000</v>
      </c>
      <c r="B17" s="108" t="s">
        <v>144</v>
      </c>
      <c r="C17" s="264">
        <v>0</v>
      </c>
      <c r="D17" s="265">
        <v>0</v>
      </c>
      <c r="E17" s="133">
        <v>0</v>
      </c>
      <c r="F17" s="135">
        <f t="shared" si="0"/>
      </c>
      <c r="G17" s="132">
        <f t="shared" si="0"/>
      </c>
      <c r="H17" s="129"/>
    </row>
    <row r="18" spans="1:8" ht="20.25" hidden="1">
      <c r="A18" s="107">
        <v>14021900</v>
      </c>
      <c r="B18" s="108" t="s">
        <v>145</v>
      </c>
      <c r="C18" s="264"/>
      <c r="D18" s="265"/>
      <c r="E18" s="133"/>
      <c r="F18" s="135">
        <f t="shared" si="0"/>
      </c>
      <c r="G18" s="132">
        <f t="shared" si="0"/>
      </c>
      <c r="H18" s="129"/>
    </row>
    <row r="19" spans="1:8" ht="37.5" hidden="1">
      <c r="A19" s="107">
        <v>14030000</v>
      </c>
      <c r="B19" s="108" t="s">
        <v>146</v>
      </c>
      <c r="C19" s="264"/>
      <c r="D19" s="265"/>
      <c r="E19" s="133"/>
      <c r="F19" s="135"/>
      <c r="G19" s="132">
        <f t="shared" si="0"/>
      </c>
      <c r="H19" s="129"/>
    </row>
    <row r="20" spans="1:8" ht="20.25" hidden="1">
      <c r="A20" s="107">
        <v>14031900</v>
      </c>
      <c r="B20" s="108" t="s">
        <v>145</v>
      </c>
      <c r="C20" s="264"/>
      <c r="D20" s="265"/>
      <c r="E20" s="133"/>
      <c r="F20" s="135">
        <f t="shared" si="0"/>
      </c>
      <c r="G20" s="132">
        <f t="shared" si="0"/>
      </c>
      <c r="H20" s="129"/>
    </row>
    <row r="21" spans="1:8" ht="58.5">
      <c r="A21" s="109">
        <v>14040000</v>
      </c>
      <c r="B21" s="110" t="s">
        <v>66</v>
      </c>
      <c r="C21" s="266">
        <v>12000</v>
      </c>
      <c r="D21" s="267">
        <v>12000</v>
      </c>
      <c r="E21" s="138">
        <v>13718</v>
      </c>
      <c r="F21" s="137">
        <f t="shared" si="0"/>
        <v>114.31666666666666</v>
      </c>
      <c r="G21" s="137">
        <f t="shared" si="0"/>
        <v>114.31666666666666</v>
      </c>
      <c r="H21" s="129"/>
    </row>
    <row r="22" spans="1:8" ht="20.25">
      <c r="A22" s="71">
        <v>18000000</v>
      </c>
      <c r="B22" s="72" t="s">
        <v>67</v>
      </c>
      <c r="C22" s="266">
        <v>2984400</v>
      </c>
      <c r="D22" s="266">
        <v>2984400</v>
      </c>
      <c r="E22" s="286">
        <v>2970467</v>
      </c>
      <c r="F22" s="137">
        <f t="shared" si="0"/>
        <v>99.53313898941161</v>
      </c>
      <c r="G22" s="137">
        <f t="shared" si="0"/>
        <v>99.53313898941161</v>
      </c>
      <c r="H22" s="139"/>
    </row>
    <row r="23" spans="1:8" ht="20.25">
      <c r="A23" s="74">
        <v>18010000</v>
      </c>
      <c r="B23" s="75" t="s">
        <v>68</v>
      </c>
      <c r="C23" s="264" t="s">
        <v>210</v>
      </c>
      <c r="D23" s="264" t="s">
        <v>210</v>
      </c>
      <c r="E23" s="256">
        <v>2284997</v>
      </c>
      <c r="F23" s="132">
        <f t="shared" si="0"/>
        <v>100.09185684874502</v>
      </c>
      <c r="G23" s="132">
        <f t="shared" si="0"/>
        <v>100.09185684874502</v>
      </c>
      <c r="H23" s="129"/>
    </row>
    <row r="24" spans="1:8" ht="56.25">
      <c r="A24" s="78" t="s">
        <v>92</v>
      </c>
      <c r="B24" s="73" t="s">
        <v>93</v>
      </c>
      <c r="C24" s="264" t="s">
        <v>211</v>
      </c>
      <c r="D24" s="265" t="s">
        <v>211</v>
      </c>
      <c r="E24" s="265">
        <v>1042.5</v>
      </c>
      <c r="F24" s="132">
        <f t="shared" si="0"/>
        <v>86.875</v>
      </c>
      <c r="G24" s="132">
        <f t="shared" si="0"/>
        <v>86.875</v>
      </c>
      <c r="H24" s="129"/>
    </row>
    <row r="25" spans="1:8" ht="56.25">
      <c r="A25" s="78" t="s">
        <v>94</v>
      </c>
      <c r="B25" s="73" t="s">
        <v>118</v>
      </c>
      <c r="C25" s="259">
        <v>0</v>
      </c>
      <c r="D25" s="260">
        <v>0</v>
      </c>
      <c r="E25" s="265">
        <v>250</v>
      </c>
      <c r="F25" s="132">
        <f t="shared" si="0"/>
      </c>
      <c r="G25" s="132">
        <f t="shared" si="0"/>
      </c>
      <c r="H25" s="129"/>
    </row>
    <row r="26" spans="1:8" ht="35.25" customHeight="1">
      <c r="A26" s="78" t="s">
        <v>117</v>
      </c>
      <c r="B26" s="73" t="s">
        <v>95</v>
      </c>
      <c r="C26" s="259">
        <v>0</v>
      </c>
      <c r="D26" s="260">
        <v>0</v>
      </c>
      <c r="E26" s="133">
        <v>0</v>
      </c>
      <c r="F26" s="132">
        <f t="shared" si="0"/>
      </c>
      <c r="G26" s="132">
        <f t="shared" si="0"/>
      </c>
      <c r="H26" s="129"/>
    </row>
    <row r="27" spans="1:8" ht="56.25">
      <c r="A27" s="78" t="s">
        <v>96</v>
      </c>
      <c r="B27" s="73" t="s">
        <v>69</v>
      </c>
      <c r="C27" s="264">
        <v>6700</v>
      </c>
      <c r="D27" s="265">
        <v>6700</v>
      </c>
      <c r="E27" s="265">
        <v>6789</v>
      </c>
      <c r="F27" s="132">
        <f t="shared" si="0"/>
        <v>101.32835820895522</v>
      </c>
      <c r="G27" s="132">
        <f t="shared" si="0"/>
        <v>101.32835820895522</v>
      </c>
      <c r="H27" s="129"/>
    </row>
    <row r="28" spans="1:8" ht="20.25">
      <c r="A28" s="78" t="s">
        <v>199</v>
      </c>
      <c r="B28" s="73" t="s">
        <v>70</v>
      </c>
      <c r="C28" s="264">
        <v>168000</v>
      </c>
      <c r="D28" s="265">
        <v>168000</v>
      </c>
      <c r="E28" s="265">
        <v>197260</v>
      </c>
      <c r="F28" s="132">
        <f t="shared" si="0"/>
        <v>117.41666666666666</v>
      </c>
      <c r="G28" s="132">
        <f t="shared" si="0"/>
        <v>117.41666666666666</v>
      </c>
      <c r="H28" s="129"/>
    </row>
    <row r="29" spans="1:8" ht="20.25">
      <c r="A29" s="78" t="s">
        <v>97</v>
      </c>
      <c r="B29" s="73" t="s">
        <v>71</v>
      </c>
      <c r="C29" s="264">
        <v>1872000</v>
      </c>
      <c r="D29" s="265">
        <v>1872000</v>
      </c>
      <c r="E29" s="265">
        <v>1842618</v>
      </c>
      <c r="F29" s="132">
        <f t="shared" si="0"/>
        <v>98.43044871794872</v>
      </c>
      <c r="G29" s="132">
        <f t="shared" si="0"/>
        <v>98.43044871794872</v>
      </c>
      <c r="H29" s="129"/>
    </row>
    <row r="30" spans="1:8" ht="20.25">
      <c r="A30" s="78" t="s">
        <v>98</v>
      </c>
      <c r="B30" s="73" t="s">
        <v>72</v>
      </c>
      <c r="C30" s="264">
        <v>40000</v>
      </c>
      <c r="D30" s="265">
        <v>40000</v>
      </c>
      <c r="E30" s="265">
        <v>41358</v>
      </c>
      <c r="F30" s="132">
        <f t="shared" si="0"/>
        <v>103.395</v>
      </c>
      <c r="G30" s="132">
        <f t="shared" si="0"/>
        <v>103.395</v>
      </c>
      <c r="H30" s="129"/>
    </row>
    <row r="31" spans="1:8" ht="20.25">
      <c r="A31" s="78" t="s">
        <v>99</v>
      </c>
      <c r="B31" s="73" t="s">
        <v>73</v>
      </c>
      <c r="C31" s="264">
        <v>195000</v>
      </c>
      <c r="D31" s="265">
        <v>195000</v>
      </c>
      <c r="E31" s="265">
        <v>195680</v>
      </c>
      <c r="F31" s="132">
        <f t="shared" si="0"/>
        <v>100.34871794871796</v>
      </c>
      <c r="G31" s="132">
        <f t="shared" si="0"/>
        <v>100.34871794871796</v>
      </c>
      <c r="H31" s="129"/>
    </row>
    <row r="32" spans="1:8" ht="20.25" hidden="1">
      <c r="A32" s="78" t="s">
        <v>181</v>
      </c>
      <c r="B32" s="73" t="s">
        <v>182</v>
      </c>
      <c r="C32" s="264"/>
      <c r="D32" s="265"/>
      <c r="E32" s="133">
        <v>0</v>
      </c>
      <c r="F32" s="132"/>
      <c r="G32" s="132"/>
      <c r="H32" s="129"/>
    </row>
    <row r="33" spans="1:8" ht="20.25" hidden="1">
      <c r="A33" s="71">
        <v>18030000</v>
      </c>
      <c r="B33" s="72" t="s">
        <v>74</v>
      </c>
      <c r="C33" s="266"/>
      <c r="D33" s="267"/>
      <c r="E33" s="138"/>
      <c r="F33" s="132">
        <f t="shared" si="0"/>
      </c>
      <c r="G33" s="132">
        <f t="shared" si="0"/>
      </c>
      <c r="H33" s="129"/>
    </row>
    <row r="34" spans="1:8" ht="20.25" hidden="1">
      <c r="A34" s="78" t="s">
        <v>100</v>
      </c>
      <c r="B34" s="73" t="s">
        <v>75</v>
      </c>
      <c r="C34" s="264"/>
      <c r="D34" s="265"/>
      <c r="E34" s="133"/>
      <c r="F34" s="132">
        <f t="shared" si="0"/>
      </c>
      <c r="G34" s="132">
        <f t="shared" si="0"/>
      </c>
      <c r="H34" s="129"/>
    </row>
    <row r="35" spans="1:8" ht="20.25" hidden="1">
      <c r="A35" s="78" t="s">
        <v>101</v>
      </c>
      <c r="B35" s="73" t="s">
        <v>76</v>
      </c>
      <c r="C35" s="264"/>
      <c r="D35" s="265"/>
      <c r="E35" s="133"/>
      <c r="F35" s="132" t="s">
        <v>16</v>
      </c>
      <c r="G35" s="132">
        <f t="shared" si="0"/>
      </c>
      <c r="H35" s="129"/>
    </row>
    <row r="36" spans="1:8" ht="20.25">
      <c r="A36" s="71">
        <v>18050000</v>
      </c>
      <c r="B36" s="72" t="s">
        <v>77</v>
      </c>
      <c r="C36" s="266">
        <v>701500</v>
      </c>
      <c r="D36" s="266">
        <v>701500</v>
      </c>
      <c r="E36" s="137">
        <v>685470</v>
      </c>
      <c r="F36" s="132">
        <f t="shared" si="0"/>
        <v>97.71489665003564</v>
      </c>
      <c r="G36" s="132">
        <f t="shared" si="0"/>
        <v>97.71489665003564</v>
      </c>
      <c r="H36" s="129"/>
    </row>
    <row r="37" spans="1:8" ht="20.25">
      <c r="A37" s="78" t="s">
        <v>102</v>
      </c>
      <c r="B37" s="73" t="s">
        <v>78</v>
      </c>
      <c r="C37" s="264">
        <v>15500</v>
      </c>
      <c r="D37" s="265">
        <v>15500</v>
      </c>
      <c r="E37" s="133">
        <v>24116</v>
      </c>
      <c r="F37" s="132">
        <f t="shared" si="0"/>
        <v>155.58709677419355</v>
      </c>
      <c r="G37" s="132">
        <f t="shared" si="0"/>
        <v>155.58709677419355</v>
      </c>
      <c r="H37" s="129"/>
    </row>
    <row r="38" spans="1:8" ht="20.25">
      <c r="A38" s="78" t="s">
        <v>103</v>
      </c>
      <c r="B38" s="73" t="s">
        <v>79</v>
      </c>
      <c r="C38" s="264">
        <v>73000</v>
      </c>
      <c r="D38" s="265">
        <v>73000</v>
      </c>
      <c r="E38" s="133">
        <v>75338</v>
      </c>
      <c r="F38" s="132">
        <f t="shared" si="0"/>
        <v>103.2027397260274</v>
      </c>
      <c r="G38" s="132">
        <f t="shared" si="0"/>
        <v>103.2027397260274</v>
      </c>
      <c r="H38" s="129"/>
    </row>
    <row r="39" spans="1:8" ht="57" thickBot="1">
      <c r="A39" s="96" t="s">
        <v>104</v>
      </c>
      <c r="B39" s="97" t="s">
        <v>105</v>
      </c>
      <c r="C39" s="268">
        <v>613000</v>
      </c>
      <c r="D39" s="269">
        <v>613000</v>
      </c>
      <c r="E39" s="141">
        <v>586015</v>
      </c>
      <c r="F39" s="132">
        <f t="shared" si="0"/>
        <v>95.5978792822186</v>
      </c>
      <c r="G39" s="140">
        <f t="shared" si="0"/>
        <v>95.5978792822186</v>
      </c>
      <c r="H39" s="129"/>
    </row>
    <row r="40" spans="1:8" ht="24" customHeight="1" thickBot="1">
      <c r="A40" s="37">
        <v>20000000</v>
      </c>
      <c r="B40" s="38" t="s">
        <v>6</v>
      </c>
      <c r="C40" s="263">
        <v>800</v>
      </c>
      <c r="D40" s="263">
        <v>800</v>
      </c>
      <c r="E40" s="263">
        <v>38825</v>
      </c>
      <c r="F40" s="127">
        <f aca="true" t="shared" si="1" ref="F40:F60">IF(C40=0,"",$E40/C40*100)</f>
        <v>4853.125</v>
      </c>
      <c r="G40" s="128">
        <f aca="true" t="shared" si="2" ref="G40:G60">IF(D40=0,"",$E40/D40*100)</f>
        <v>4853.125</v>
      </c>
      <c r="H40" s="129"/>
    </row>
    <row r="41" spans="1:8" ht="20.25">
      <c r="A41" s="101">
        <v>21000000</v>
      </c>
      <c r="B41" s="102" t="s">
        <v>7</v>
      </c>
      <c r="C41" s="270">
        <v>400</v>
      </c>
      <c r="D41" s="270">
        <v>400</v>
      </c>
      <c r="E41" s="270">
        <v>10000</v>
      </c>
      <c r="F41" s="142">
        <f t="shared" si="1"/>
        <v>2500</v>
      </c>
      <c r="G41" s="142">
        <f t="shared" si="2"/>
        <v>2500</v>
      </c>
      <c r="H41" s="129"/>
    </row>
    <row r="42" spans="1:8" ht="58.5" customHeight="1" hidden="1">
      <c r="A42" s="74">
        <v>21010300</v>
      </c>
      <c r="B42" s="77" t="s">
        <v>107</v>
      </c>
      <c r="C42" s="271"/>
      <c r="D42" s="271"/>
      <c r="E42" s="271"/>
      <c r="F42" s="143">
        <f t="shared" si="1"/>
      </c>
      <c r="G42" s="143">
        <f t="shared" si="2"/>
      </c>
      <c r="H42" s="129"/>
    </row>
    <row r="43" spans="1:8" ht="20.25">
      <c r="A43" s="74">
        <v>21080000</v>
      </c>
      <c r="B43" s="75" t="s">
        <v>8</v>
      </c>
      <c r="C43" s="264">
        <v>400</v>
      </c>
      <c r="D43" s="265">
        <v>400</v>
      </c>
      <c r="E43" s="265">
        <v>10000</v>
      </c>
      <c r="F43" s="132">
        <f t="shared" si="1"/>
        <v>2500</v>
      </c>
      <c r="G43" s="132">
        <f t="shared" si="2"/>
        <v>2500</v>
      </c>
      <c r="H43" s="129"/>
    </row>
    <row r="44" spans="1:8" ht="21.75" customHeight="1">
      <c r="A44" s="78" t="s">
        <v>108</v>
      </c>
      <c r="B44" s="73" t="s">
        <v>81</v>
      </c>
      <c r="C44" s="264">
        <v>400</v>
      </c>
      <c r="D44" s="265">
        <v>400</v>
      </c>
      <c r="E44" s="265">
        <v>10000</v>
      </c>
      <c r="F44" s="132">
        <f t="shared" si="1"/>
        <v>2500</v>
      </c>
      <c r="G44" s="132">
        <f>IF(D44=0,"",$E44/D44*100)</f>
        <v>2500</v>
      </c>
      <c r="H44" s="129"/>
    </row>
    <row r="45" spans="1:8" ht="61.5" customHeight="1">
      <c r="A45" s="78" t="s">
        <v>157</v>
      </c>
      <c r="B45" s="73" t="s">
        <v>158</v>
      </c>
      <c r="C45" s="132"/>
      <c r="D45" s="133"/>
      <c r="E45" s="265">
        <v>10000</v>
      </c>
      <c r="F45" s="132">
        <f t="shared" si="1"/>
      </c>
      <c r="G45" s="132">
        <f>IF(D45=0,"",$E45/D45*100)</f>
      </c>
      <c r="H45" s="129"/>
    </row>
    <row r="46" spans="1:8" ht="37.5">
      <c r="A46" s="71">
        <v>22000000</v>
      </c>
      <c r="B46" s="72" t="s">
        <v>82</v>
      </c>
      <c r="C46" s="266">
        <v>400</v>
      </c>
      <c r="D46" s="266">
        <v>400</v>
      </c>
      <c r="E46" s="266">
        <v>540</v>
      </c>
      <c r="F46" s="137">
        <f t="shared" si="1"/>
        <v>135</v>
      </c>
      <c r="G46" s="137">
        <f t="shared" si="2"/>
        <v>135</v>
      </c>
      <c r="H46" s="129"/>
    </row>
    <row r="47" spans="1:8" ht="20.25">
      <c r="A47" s="74">
        <v>22010000</v>
      </c>
      <c r="B47" s="88" t="s">
        <v>121</v>
      </c>
      <c r="C47" s="264">
        <v>300</v>
      </c>
      <c r="D47" s="264">
        <v>300</v>
      </c>
      <c r="E47" s="264">
        <v>449</v>
      </c>
      <c r="F47" s="132">
        <f t="shared" si="1"/>
        <v>149.66666666666666</v>
      </c>
      <c r="G47" s="132">
        <f t="shared" si="2"/>
        <v>149.66666666666666</v>
      </c>
      <c r="H47" s="129"/>
    </row>
    <row r="48" spans="1:8" ht="56.25" hidden="1">
      <c r="A48" s="89">
        <v>22010300</v>
      </c>
      <c r="B48" s="77" t="s">
        <v>123</v>
      </c>
      <c r="C48" s="264"/>
      <c r="D48" s="265"/>
      <c r="E48" s="265"/>
      <c r="F48" s="132">
        <f t="shared" si="1"/>
      </c>
      <c r="G48" s="132">
        <f t="shared" si="2"/>
      </c>
      <c r="H48" s="129"/>
    </row>
    <row r="49" spans="1:8" ht="20.25">
      <c r="A49" s="89">
        <v>22012500</v>
      </c>
      <c r="B49" s="77" t="s">
        <v>122</v>
      </c>
      <c r="C49" s="264">
        <v>300</v>
      </c>
      <c r="D49" s="265">
        <v>300</v>
      </c>
      <c r="E49" s="265">
        <v>449</v>
      </c>
      <c r="F49" s="132">
        <f t="shared" si="1"/>
        <v>149.66666666666666</v>
      </c>
      <c r="G49" s="132">
        <f t="shared" si="2"/>
        <v>149.66666666666666</v>
      </c>
      <c r="H49" s="129"/>
    </row>
    <row r="50" spans="1:8" ht="37.5" hidden="1">
      <c r="A50" s="108">
        <v>22012600</v>
      </c>
      <c r="B50" s="108" t="s">
        <v>147</v>
      </c>
      <c r="C50" s="264"/>
      <c r="D50" s="265"/>
      <c r="E50" s="265"/>
      <c r="F50" s="132">
        <f t="shared" si="1"/>
      </c>
      <c r="G50" s="132">
        <f t="shared" si="2"/>
      </c>
      <c r="H50" s="129"/>
    </row>
    <row r="51" spans="1:8" ht="37.5" hidden="1">
      <c r="A51" s="79" t="s">
        <v>109</v>
      </c>
      <c r="B51" s="77" t="s">
        <v>119</v>
      </c>
      <c r="C51" s="264"/>
      <c r="D51" s="265"/>
      <c r="E51" s="265"/>
      <c r="F51" s="132">
        <f t="shared" si="1"/>
      </c>
      <c r="G51" s="132">
        <f t="shared" si="2"/>
      </c>
      <c r="H51" s="129"/>
    </row>
    <row r="52" spans="1:8" ht="56.25" hidden="1">
      <c r="A52" s="78" t="s">
        <v>110</v>
      </c>
      <c r="B52" s="77" t="s">
        <v>120</v>
      </c>
      <c r="C52" s="264"/>
      <c r="D52" s="265"/>
      <c r="E52" s="265"/>
      <c r="F52" s="132">
        <f t="shared" si="1"/>
      </c>
      <c r="G52" s="132">
        <f t="shared" si="2"/>
      </c>
      <c r="H52" s="129"/>
    </row>
    <row r="53" spans="1:8" ht="20.25">
      <c r="A53" s="71">
        <v>22090000</v>
      </c>
      <c r="B53" s="72" t="s">
        <v>83</v>
      </c>
      <c r="C53" s="264">
        <v>100</v>
      </c>
      <c r="D53" s="264">
        <v>100</v>
      </c>
      <c r="E53" s="264">
        <v>91</v>
      </c>
      <c r="F53" s="132">
        <f t="shared" si="1"/>
        <v>91</v>
      </c>
      <c r="G53" s="132">
        <f t="shared" si="2"/>
        <v>91</v>
      </c>
      <c r="H53" s="129"/>
    </row>
    <row r="54" spans="1:8" ht="56.25">
      <c r="A54" s="79" t="s">
        <v>111</v>
      </c>
      <c r="B54" s="73" t="s">
        <v>84</v>
      </c>
      <c r="C54" s="264">
        <v>100</v>
      </c>
      <c r="D54" s="264">
        <v>100</v>
      </c>
      <c r="E54" s="264">
        <v>91</v>
      </c>
      <c r="F54" s="132">
        <f t="shared" si="1"/>
        <v>91</v>
      </c>
      <c r="G54" s="132">
        <f t="shared" si="2"/>
        <v>91</v>
      </c>
      <c r="H54" s="129"/>
    </row>
    <row r="55" spans="1:8" ht="48" customHeight="1" hidden="1">
      <c r="A55" s="78" t="s">
        <v>112</v>
      </c>
      <c r="B55" s="77" t="s">
        <v>113</v>
      </c>
      <c r="C55" s="132"/>
      <c r="D55" s="133"/>
      <c r="E55" s="133"/>
      <c r="F55" s="132">
        <f t="shared" si="1"/>
      </c>
      <c r="G55" s="132">
        <f t="shared" si="2"/>
      </c>
      <c r="H55" s="129"/>
    </row>
    <row r="56" spans="1:8" ht="20.25">
      <c r="A56" s="71">
        <v>24000000</v>
      </c>
      <c r="B56" s="72" t="s">
        <v>85</v>
      </c>
      <c r="C56" s="137"/>
      <c r="D56" s="138"/>
      <c r="E56" s="267">
        <v>28285</v>
      </c>
      <c r="F56" s="132">
        <f t="shared" si="1"/>
      </c>
      <c r="G56" s="132">
        <f t="shared" si="2"/>
      </c>
      <c r="H56" s="129"/>
    </row>
    <row r="57" spans="1:8" ht="20.25" hidden="1">
      <c r="A57" s="78" t="s">
        <v>114</v>
      </c>
      <c r="B57" s="73" t="s">
        <v>8</v>
      </c>
      <c r="C57" s="132"/>
      <c r="D57" s="133"/>
      <c r="E57" s="133"/>
      <c r="F57" s="132">
        <f t="shared" si="1"/>
      </c>
      <c r="G57" s="132">
        <f t="shared" si="2"/>
      </c>
      <c r="H57" s="129"/>
    </row>
    <row r="58" spans="1:8" ht="92.25" customHeight="1" thickBot="1">
      <c r="A58" s="107">
        <v>24062200</v>
      </c>
      <c r="B58" s="108" t="s">
        <v>183</v>
      </c>
      <c r="C58" s="132"/>
      <c r="D58" s="133"/>
      <c r="E58" s="287">
        <v>28284.84</v>
      </c>
      <c r="F58" s="132">
        <f t="shared" si="1"/>
      </c>
      <c r="G58" s="132">
        <f t="shared" si="2"/>
      </c>
      <c r="H58" s="129"/>
    </row>
    <row r="59" spans="1:8" ht="20.25" hidden="1">
      <c r="A59" s="254" t="s">
        <v>115</v>
      </c>
      <c r="B59" s="72" t="s">
        <v>116</v>
      </c>
      <c r="C59" s="137"/>
      <c r="D59" s="137"/>
      <c r="E59" s="137"/>
      <c r="F59" s="137">
        <f t="shared" si="1"/>
      </c>
      <c r="G59" s="137">
        <f t="shared" si="2"/>
      </c>
      <c r="H59" s="129"/>
    </row>
    <row r="60" spans="1:8" ht="33.75" customHeight="1" hidden="1" thickBot="1">
      <c r="A60" s="78" t="s">
        <v>190</v>
      </c>
      <c r="B60" s="108" t="s">
        <v>191</v>
      </c>
      <c r="C60" s="132"/>
      <c r="D60" s="133"/>
      <c r="E60" s="133"/>
      <c r="F60" s="132">
        <f t="shared" si="1"/>
      </c>
      <c r="G60" s="132">
        <f t="shared" si="2"/>
      </c>
      <c r="H60" s="129"/>
    </row>
    <row r="61" spans="1:8" s="12" customFormat="1" ht="26.25" customHeight="1" thickBot="1">
      <c r="A61" s="253"/>
      <c r="B61" s="233" t="s">
        <v>63</v>
      </c>
      <c r="C61" s="272">
        <f>C8+C40+C59</f>
        <v>3096000</v>
      </c>
      <c r="D61" s="272">
        <f>D8+D40+D59</f>
        <v>3096000</v>
      </c>
      <c r="E61" s="272">
        <f>E8+E40+E59</f>
        <v>3136109</v>
      </c>
      <c r="F61" s="150">
        <f aca="true" t="shared" si="3" ref="F61:F75">IF(C61=0,"",$E61/C61*100)</f>
        <v>101.2955103359173</v>
      </c>
      <c r="G61" s="146">
        <f aca="true" t="shared" si="4" ref="G61:G75">IF(D61=0,"",$E61/D61*100)</f>
        <v>101.2955103359173</v>
      </c>
      <c r="H61" s="147"/>
    </row>
    <row r="62" spans="1:8" s="12" customFormat="1" ht="26.25" customHeight="1" thickBot="1">
      <c r="A62" s="247">
        <v>40000000</v>
      </c>
      <c r="B62" s="104" t="s">
        <v>62</v>
      </c>
      <c r="C62" s="263">
        <v>49331</v>
      </c>
      <c r="D62" s="263">
        <v>49331</v>
      </c>
      <c r="E62" s="127">
        <v>0</v>
      </c>
      <c r="F62" s="127">
        <f t="shared" si="3"/>
        <v>0</v>
      </c>
      <c r="G62" s="128">
        <f>IF(D62=0,"",$E62/D62*100)</f>
        <v>0</v>
      </c>
      <c r="H62" s="147"/>
    </row>
    <row r="63" spans="1:8" s="12" customFormat="1" ht="26.25" customHeight="1" hidden="1" thickBot="1">
      <c r="A63" s="248">
        <v>41020100</v>
      </c>
      <c r="B63" s="249" t="s">
        <v>192</v>
      </c>
      <c r="C63" s="273"/>
      <c r="D63" s="273"/>
      <c r="E63" s="246"/>
      <c r="F63" s="240">
        <f t="shared" si="3"/>
      </c>
      <c r="G63" s="241">
        <f>IF(D63=0,"",$E63/D63*100)</f>
      </c>
      <c r="H63" s="147"/>
    </row>
    <row r="64" spans="1:8" ht="20.25" customHeight="1" hidden="1" thickBot="1">
      <c r="A64" s="236">
        <v>41030000</v>
      </c>
      <c r="B64" s="237" t="s">
        <v>172</v>
      </c>
      <c r="C64" s="270"/>
      <c r="D64" s="270"/>
      <c r="E64" s="130"/>
      <c r="F64" s="240">
        <f t="shared" si="3"/>
      </c>
      <c r="G64" s="241">
        <f>IF(D64=0,"",$E64/D64*100)</f>
      </c>
      <c r="H64" s="129"/>
    </row>
    <row r="65" spans="1:8" ht="39" customHeight="1" hidden="1" thickBot="1">
      <c r="A65" s="107"/>
      <c r="B65" s="108"/>
      <c r="C65" s="274"/>
      <c r="D65" s="274"/>
      <c r="E65" s="242"/>
      <c r="F65" s="240">
        <f t="shared" si="3"/>
      </c>
      <c r="G65" s="241">
        <f>IF(D65=0,"",$E65/D65*100)</f>
      </c>
      <c r="H65" s="129"/>
    </row>
    <row r="66" spans="1:8" ht="19.5" customHeight="1" hidden="1" thickBot="1">
      <c r="A66" s="107">
        <v>41033900</v>
      </c>
      <c r="B66" s="108" t="s">
        <v>86</v>
      </c>
      <c r="C66" s="274"/>
      <c r="D66" s="274"/>
      <c r="E66" s="242"/>
      <c r="F66" s="243">
        <f t="shared" si="3"/>
      </c>
      <c r="G66" s="244">
        <f t="shared" si="4"/>
      </c>
      <c r="H66" s="129"/>
    </row>
    <row r="67" spans="1:8" ht="20.25" customHeight="1" hidden="1" thickBot="1">
      <c r="A67" s="89">
        <v>41034200</v>
      </c>
      <c r="B67" s="108" t="s">
        <v>179</v>
      </c>
      <c r="C67" s="274"/>
      <c r="D67" s="274"/>
      <c r="E67" s="242"/>
      <c r="F67" s="243">
        <f t="shared" si="3"/>
      </c>
      <c r="G67" s="244">
        <f t="shared" si="4"/>
      </c>
      <c r="H67" s="129"/>
    </row>
    <row r="68" spans="1:8" ht="19.5" customHeight="1" hidden="1" thickBot="1">
      <c r="A68" s="78"/>
      <c r="B68" s="73"/>
      <c r="C68" s="275"/>
      <c r="D68" s="265"/>
      <c r="E68" s="133"/>
      <c r="F68" s="243">
        <f t="shared" si="3"/>
      </c>
      <c r="G68" s="244">
        <f t="shared" si="4"/>
      </c>
      <c r="H68" s="148"/>
    </row>
    <row r="69" spans="1:8" ht="23.25" customHeight="1" hidden="1">
      <c r="A69" s="236">
        <v>41040000</v>
      </c>
      <c r="B69" s="237" t="s">
        <v>180</v>
      </c>
      <c r="C69" s="276">
        <f>SUM(C70,C71)</f>
        <v>0</v>
      </c>
      <c r="D69" s="276">
        <f>SUM(D70,D71)</f>
        <v>0</v>
      </c>
      <c r="E69" s="135">
        <f>SUM(E70,E71)</f>
        <v>0</v>
      </c>
      <c r="F69" s="243">
        <f t="shared" si="3"/>
      </c>
      <c r="G69" s="244">
        <f t="shared" si="4"/>
      </c>
      <c r="H69" s="134"/>
    </row>
    <row r="70" spans="1:8" ht="18" customHeight="1" hidden="1">
      <c r="A70" s="236"/>
      <c r="B70" s="108"/>
      <c r="C70" s="271"/>
      <c r="D70" s="271"/>
      <c r="E70" s="136"/>
      <c r="F70" s="243">
        <f t="shared" si="3"/>
      </c>
      <c r="G70" s="244">
        <f t="shared" si="4"/>
      </c>
      <c r="H70" s="134"/>
    </row>
    <row r="71" spans="1:8" ht="30.75" customHeight="1" hidden="1">
      <c r="A71" s="107"/>
      <c r="B71" s="108"/>
      <c r="C71" s="277"/>
      <c r="D71" s="265"/>
      <c r="E71" s="133"/>
      <c r="F71" s="243">
        <f t="shared" si="3"/>
      </c>
      <c r="G71" s="244">
        <f t="shared" si="4"/>
      </c>
      <c r="H71" s="149"/>
    </row>
    <row r="72" spans="1:8" ht="33.75" customHeight="1" thickBot="1">
      <c r="A72" s="236">
        <v>41040000</v>
      </c>
      <c r="B72" s="237" t="s">
        <v>196</v>
      </c>
      <c r="C72" s="278">
        <v>49331</v>
      </c>
      <c r="D72" s="278">
        <v>49331</v>
      </c>
      <c r="E72" s="238">
        <v>0</v>
      </c>
      <c r="F72" s="240">
        <f t="shared" si="3"/>
        <v>0</v>
      </c>
      <c r="G72" s="241">
        <f t="shared" si="4"/>
        <v>0</v>
      </c>
      <c r="H72" s="149"/>
    </row>
    <row r="73" spans="1:8" ht="56.25" customHeight="1" hidden="1" thickBot="1">
      <c r="A73" s="107">
        <v>41040200</v>
      </c>
      <c r="B73" s="108" t="s">
        <v>197</v>
      </c>
      <c r="C73" s="277"/>
      <c r="D73" s="265"/>
      <c r="E73" s="133"/>
      <c r="F73" s="243">
        <f t="shared" si="3"/>
      </c>
      <c r="G73" s="244">
        <f t="shared" si="4"/>
      </c>
      <c r="H73" s="149"/>
    </row>
    <row r="74" spans="1:8" ht="30" customHeight="1" hidden="1">
      <c r="A74" s="236">
        <v>41050000</v>
      </c>
      <c r="B74" s="237" t="s">
        <v>173</v>
      </c>
      <c r="C74" s="278"/>
      <c r="D74" s="278"/>
      <c r="E74" s="238"/>
      <c r="F74" s="137">
        <f t="shared" si="3"/>
      </c>
      <c r="G74" s="137">
        <f t="shared" si="4"/>
      </c>
      <c r="H74" s="129"/>
    </row>
    <row r="75" spans="1:8" ht="25.5" customHeight="1" hidden="1">
      <c r="A75" s="107"/>
      <c r="B75" s="235"/>
      <c r="C75" s="277"/>
      <c r="D75" s="265"/>
      <c r="E75" s="133"/>
      <c r="F75" s="132">
        <f t="shared" si="3"/>
      </c>
      <c r="G75" s="132">
        <f t="shared" si="4"/>
      </c>
      <c r="H75" s="149"/>
    </row>
    <row r="76" spans="1:8" ht="21.75" customHeight="1" hidden="1">
      <c r="A76" s="107"/>
      <c r="B76" s="108"/>
      <c r="C76" s="277"/>
      <c r="D76" s="265"/>
      <c r="E76" s="133"/>
      <c r="F76" s="132">
        <f aca="true" t="shared" si="5" ref="F76:G87">IF(C76=0,"",$E76/C76*100)</f>
      </c>
      <c r="G76" s="132">
        <f t="shared" si="5"/>
      </c>
      <c r="H76" s="149"/>
    </row>
    <row r="77" spans="1:8" ht="29.25" customHeight="1" hidden="1">
      <c r="A77" s="107"/>
      <c r="B77" s="108"/>
      <c r="C77" s="277"/>
      <c r="D77" s="265"/>
      <c r="E77" s="133"/>
      <c r="F77" s="132">
        <f t="shared" si="5"/>
      </c>
      <c r="G77" s="132">
        <f t="shared" si="5"/>
      </c>
      <c r="H77" s="149"/>
    </row>
    <row r="78" spans="1:8" ht="18" customHeight="1" hidden="1">
      <c r="A78" s="107"/>
      <c r="B78" s="234"/>
      <c r="C78" s="279"/>
      <c r="D78" s="265"/>
      <c r="E78" s="133"/>
      <c r="F78" s="132">
        <f t="shared" si="5"/>
      </c>
      <c r="G78" s="132">
        <f t="shared" si="5"/>
      </c>
      <c r="H78" s="129"/>
    </row>
    <row r="79" spans="1:8" ht="27.75" customHeight="1" hidden="1">
      <c r="A79" s="108"/>
      <c r="B79" s="108"/>
      <c r="C79" s="279"/>
      <c r="D79" s="265"/>
      <c r="E79" s="133"/>
      <c r="F79" s="132">
        <f t="shared" si="5"/>
      </c>
      <c r="G79" s="132">
        <f t="shared" si="5"/>
      </c>
      <c r="H79" s="129"/>
    </row>
    <row r="80" spans="1:8" ht="35.25" customHeight="1" hidden="1">
      <c r="A80" s="107"/>
      <c r="B80" s="108"/>
      <c r="C80" s="280"/>
      <c r="D80" s="265"/>
      <c r="E80" s="133"/>
      <c r="F80" s="132">
        <f t="shared" si="5"/>
      </c>
      <c r="G80" s="132">
        <f t="shared" si="5"/>
      </c>
      <c r="H80" s="129"/>
    </row>
    <row r="81" spans="1:13" ht="60" customHeight="1" hidden="1">
      <c r="A81" s="107">
        <v>41051200</v>
      </c>
      <c r="B81" s="108" t="s">
        <v>174</v>
      </c>
      <c r="C81" s="280"/>
      <c r="D81" s="281"/>
      <c r="E81" s="250"/>
      <c r="F81" s="251">
        <f t="shared" si="5"/>
      </c>
      <c r="G81" s="251">
        <f t="shared" si="5"/>
      </c>
      <c r="H81" s="129"/>
      <c r="M81" s="124"/>
    </row>
    <row r="82" spans="1:13" ht="60" customHeight="1" hidden="1">
      <c r="A82" s="107">
        <v>41051400</v>
      </c>
      <c r="B82" s="108" t="s">
        <v>194</v>
      </c>
      <c r="C82" s="280"/>
      <c r="D82" s="281"/>
      <c r="E82" s="250"/>
      <c r="F82" s="251">
        <f t="shared" si="5"/>
      </c>
      <c r="G82" s="251">
        <f t="shared" si="5"/>
      </c>
      <c r="H82" s="129"/>
      <c r="M82" s="124"/>
    </row>
    <row r="83" spans="1:13" ht="61.5" customHeight="1" hidden="1">
      <c r="A83" s="107">
        <v>41051500</v>
      </c>
      <c r="B83" s="108" t="s">
        <v>193</v>
      </c>
      <c r="C83" s="282"/>
      <c r="D83" s="281"/>
      <c r="E83" s="250"/>
      <c r="F83" s="251">
        <f t="shared" si="5"/>
      </c>
      <c r="G83" s="251">
        <f t="shared" si="5"/>
      </c>
      <c r="H83" s="129"/>
      <c r="M83" s="124"/>
    </row>
    <row r="84" spans="1:13" ht="61.5" customHeight="1" hidden="1">
      <c r="A84" s="108">
        <v>41053000</v>
      </c>
      <c r="B84" s="108" t="s">
        <v>198</v>
      </c>
      <c r="C84" s="282"/>
      <c r="D84" s="281"/>
      <c r="E84" s="250"/>
      <c r="F84" s="251">
        <f t="shared" si="5"/>
      </c>
      <c r="G84" s="251">
        <f t="shared" si="5"/>
      </c>
      <c r="H84" s="129"/>
      <c r="M84" s="124"/>
    </row>
    <row r="85" spans="1:8" ht="25.5" customHeight="1" hidden="1">
      <c r="A85" s="107">
        <v>41053900</v>
      </c>
      <c r="B85" s="108" t="s">
        <v>161</v>
      </c>
      <c r="C85" s="280"/>
      <c r="D85" s="265"/>
      <c r="E85" s="133"/>
      <c r="F85" s="132">
        <f t="shared" si="5"/>
      </c>
      <c r="G85" s="132">
        <f t="shared" si="5"/>
      </c>
      <c r="H85" s="129"/>
    </row>
    <row r="86" spans="1:8" ht="63.75" customHeight="1" hidden="1" thickBot="1">
      <c r="A86" s="107">
        <v>41055000</v>
      </c>
      <c r="B86" s="108" t="s">
        <v>195</v>
      </c>
      <c r="C86" s="283"/>
      <c r="D86" s="284"/>
      <c r="E86" s="144"/>
      <c r="F86" s="132">
        <f t="shared" si="5"/>
      </c>
      <c r="G86" s="132">
        <f t="shared" si="5"/>
      </c>
      <c r="H86" s="129"/>
    </row>
    <row r="87" spans="1:8" s="12" customFormat="1" ht="29.25" customHeight="1" thickBot="1">
      <c r="A87" s="21"/>
      <c r="B87" s="40" t="s">
        <v>11</v>
      </c>
      <c r="C87" s="285">
        <f>C61+C63+C64+C72+C74</f>
        <v>3145331</v>
      </c>
      <c r="D87" s="285">
        <f>D61+D63+D64+D72+D74</f>
        <v>3145331</v>
      </c>
      <c r="E87" s="285">
        <f>E61+E63+E64+E72+E74</f>
        <v>3136109</v>
      </c>
      <c r="F87" s="150">
        <f>IF(C87=0,"",$E87/C87*100)</f>
        <v>99.70680351288942</v>
      </c>
      <c r="G87" s="151">
        <f t="shared" si="5"/>
        <v>99.70680351288942</v>
      </c>
      <c r="H87" s="147"/>
    </row>
    <row r="88" spans="1:8" s="24" customFormat="1" ht="27" customHeight="1" thickBot="1">
      <c r="A88" s="45"/>
      <c r="B88" s="4" t="s">
        <v>22</v>
      </c>
      <c r="C88" s="152"/>
      <c r="D88" s="153" t="s">
        <v>16</v>
      </c>
      <c r="E88" s="154"/>
      <c r="F88" s="154"/>
      <c r="G88" s="155"/>
      <c r="H88" s="156"/>
    </row>
    <row r="89" spans="1:8" s="17" customFormat="1" ht="20.25" customHeight="1">
      <c r="A89" s="112" t="s">
        <v>148</v>
      </c>
      <c r="B89" s="46" t="s">
        <v>24</v>
      </c>
      <c r="C89" s="303">
        <v>992951</v>
      </c>
      <c r="D89" s="303">
        <v>992951</v>
      </c>
      <c r="E89" s="304">
        <v>928496</v>
      </c>
      <c r="F89" s="157">
        <f aca="true" t="shared" si="6" ref="F89:F103">IF(C89=0,"",IF(($E89/C89*100)&gt;=200,"В/100",$E89/C89*100))</f>
        <v>93.50874313032567</v>
      </c>
      <c r="G89" s="158">
        <f>IF(D89=0,"",IF((E89/D89*100)&gt;=200,"В/100",E89/D89*100))</f>
        <v>93.50874313032567</v>
      </c>
      <c r="H89" s="159"/>
    </row>
    <row r="90" spans="1:8" s="17" customFormat="1" ht="20.25" customHeight="1" hidden="1">
      <c r="A90" s="113" t="s">
        <v>149</v>
      </c>
      <c r="B90" s="47" t="s">
        <v>25</v>
      </c>
      <c r="C90" s="305"/>
      <c r="D90" s="305"/>
      <c r="E90" s="306"/>
      <c r="F90" s="160">
        <f t="shared" si="6"/>
      </c>
      <c r="G90" s="161">
        <f>IF(D90=0,"",IF((E90/D90*100)&gt;=200,"В/100",E90/D90*100))</f>
      </c>
      <c r="H90" s="159"/>
    </row>
    <row r="91" spans="1:8" s="17" customFormat="1" ht="20.25" customHeight="1" hidden="1">
      <c r="A91" s="113" t="s">
        <v>186</v>
      </c>
      <c r="B91" s="47" t="s">
        <v>187</v>
      </c>
      <c r="C91" s="305"/>
      <c r="D91" s="305"/>
      <c r="E91" s="306"/>
      <c r="F91" s="160">
        <f t="shared" si="6"/>
      </c>
      <c r="G91" s="161">
        <f>IF(D91=0,"",IF((E91/D91*100)&gt;=200,"В/100",E91/D91*100))</f>
      </c>
      <c r="H91" s="159"/>
    </row>
    <row r="92" spans="1:8" s="17" customFormat="1" ht="20.25" customHeight="1">
      <c r="A92" s="114" t="s">
        <v>150</v>
      </c>
      <c r="B92" s="49" t="s">
        <v>156</v>
      </c>
      <c r="C92" s="307">
        <v>57000</v>
      </c>
      <c r="D92" s="308">
        <v>57000</v>
      </c>
      <c r="E92" s="308">
        <v>57000</v>
      </c>
      <c r="F92" s="162">
        <f t="shared" si="6"/>
        <v>100</v>
      </c>
      <c r="G92" s="163">
        <f>IF(D92=0,"",IF((E92/D92*100)&gt;=200,"В/100",E92/D92*100))</f>
        <v>100</v>
      </c>
      <c r="H92" s="164"/>
    </row>
    <row r="93" spans="1:8" s="17" customFormat="1" ht="20.25" customHeight="1">
      <c r="A93" s="113" t="s">
        <v>151</v>
      </c>
      <c r="B93" s="50" t="s">
        <v>26</v>
      </c>
      <c r="C93" s="307">
        <v>192390</v>
      </c>
      <c r="D93" s="307">
        <v>192390</v>
      </c>
      <c r="E93" s="308">
        <v>192008</v>
      </c>
      <c r="F93" s="162">
        <f t="shared" si="6"/>
        <v>99.80144498154789</v>
      </c>
      <c r="G93" s="163">
        <f aca="true" t="shared" si="7" ref="G93:G109">IF(D93=0,"",IF((E93/D93*100)&gt;=200,"В/100",E93/D93*100))</f>
        <v>99.80144498154789</v>
      </c>
      <c r="H93" s="165"/>
    </row>
    <row r="94" spans="1:8" s="17" customFormat="1" ht="20.25" customHeight="1" hidden="1">
      <c r="A94" s="114" t="s">
        <v>152</v>
      </c>
      <c r="B94" s="49" t="s">
        <v>27</v>
      </c>
      <c r="C94" s="307"/>
      <c r="D94" s="307"/>
      <c r="E94" s="308"/>
      <c r="F94" s="162">
        <f t="shared" si="6"/>
      </c>
      <c r="G94" s="163">
        <f t="shared" si="7"/>
      </c>
      <c r="H94" s="159"/>
    </row>
    <row r="95" spans="1:8" s="17" customFormat="1" ht="20.25" customHeight="1">
      <c r="A95" s="114" t="s">
        <v>153</v>
      </c>
      <c r="B95" s="49" t="s">
        <v>87</v>
      </c>
      <c r="C95" s="307">
        <v>207490</v>
      </c>
      <c r="D95" s="307">
        <v>207490</v>
      </c>
      <c r="E95" s="308">
        <v>180167</v>
      </c>
      <c r="F95" s="162">
        <f t="shared" si="6"/>
        <v>86.83165453756807</v>
      </c>
      <c r="G95" s="163">
        <f t="shared" si="7"/>
        <v>86.83165453756807</v>
      </c>
      <c r="H95" s="159"/>
    </row>
    <row r="96" spans="1:8" s="17" customFormat="1" ht="20.25" customHeight="1">
      <c r="A96" s="231" t="s">
        <v>168</v>
      </c>
      <c r="B96" s="232" t="s">
        <v>169</v>
      </c>
      <c r="C96" s="307">
        <f>C98+C99</f>
        <v>184020</v>
      </c>
      <c r="D96" s="307">
        <f>D98+D99</f>
        <v>184020</v>
      </c>
      <c r="E96" s="307">
        <f>E98+E99</f>
        <v>161950</v>
      </c>
      <c r="F96" s="162">
        <f>E96/D96*100</f>
        <v>88.00673839800022</v>
      </c>
      <c r="G96" s="163">
        <f t="shared" si="7"/>
        <v>88.00673839800022</v>
      </c>
      <c r="H96" s="159"/>
    </row>
    <row r="97" spans="1:8" s="17" customFormat="1" ht="20.25" customHeight="1" hidden="1">
      <c r="A97" s="114" t="s">
        <v>188</v>
      </c>
      <c r="B97" s="51" t="s">
        <v>189</v>
      </c>
      <c r="C97" s="307"/>
      <c r="D97" s="307"/>
      <c r="E97" s="308"/>
      <c r="F97" s="162">
        <f t="shared" si="6"/>
      </c>
      <c r="G97" s="163">
        <f t="shared" si="7"/>
      </c>
      <c r="H97" s="159"/>
    </row>
    <row r="98" spans="1:8" s="17" customFormat="1" ht="23.25" customHeight="1">
      <c r="A98" s="114" t="s">
        <v>221</v>
      </c>
      <c r="B98" s="51" t="s">
        <v>222</v>
      </c>
      <c r="C98" s="307">
        <v>172020</v>
      </c>
      <c r="D98" s="307">
        <v>172020</v>
      </c>
      <c r="E98" s="308">
        <v>149950</v>
      </c>
      <c r="F98" s="162">
        <f t="shared" si="6"/>
        <v>87.17009650040693</v>
      </c>
      <c r="G98" s="163">
        <f t="shared" si="7"/>
        <v>87.17009650040693</v>
      </c>
      <c r="H98" s="159"/>
    </row>
    <row r="99" spans="1:8" s="17" customFormat="1" ht="24.75" customHeight="1">
      <c r="A99" s="114" t="s">
        <v>223</v>
      </c>
      <c r="B99" s="51" t="s">
        <v>224</v>
      </c>
      <c r="C99" s="307">
        <v>12000</v>
      </c>
      <c r="D99" s="307">
        <v>12000</v>
      </c>
      <c r="E99" s="308">
        <v>12000</v>
      </c>
      <c r="F99" s="162">
        <f t="shared" si="6"/>
        <v>100</v>
      </c>
      <c r="G99" s="163">
        <f t="shared" si="7"/>
        <v>100</v>
      </c>
      <c r="H99" s="159"/>
    </row>
    <row r="100" spans="1:8" s="17" customFormat="1" ht="18.75" customHeight="1">
      <c r="A100" s="231" t="s">
        <v>155</v>
      </c>
      <c r="B100" s="232" t="s">
        <v>160</v>
      </c>
      <c r="C100" s="308">
        <v>226480</v>
      </c>
      <c r="D100" s="308">
        <v>226480</v>
      </c>
      <c r="E100" s="308">
        <f>E101+E102+E103</f>
        <v>226068</v>
      </c>
      <c r="F100" s="162">
        <f t="shared" si="6"/>
        <v>99.81808548216178</v>
      </c>
      <c r="G100" s="163">
        <f t="shared" si="7"/>
        <v>99.81808548216178</v>
      </c>
      <c r="H100" s="159"/>
    </row>
    <row r="101" spans="1:8" s="17" customFormat="1" ht="24.75" customHeight="1">
      <c r="A101" s="114" t="s">
        <v>225</v>
      </c>
      <c r="B101" s="51" t="s">
        <v>226</v>
      </c>
      <c r="C101" s="307">
        <v>226480</v>
      </c>
      <c r="D101" s="307">
        <v>226480</v>
      </c>
      <c r="E101" s="308">
        <v>226068</v>
      </c>
      <c r="F101" s="162">
        <f>IF(C101=0,"",IF(($E101/C101*100)&gt;=200,"В/100",$E101/C101*100))</f>
        <v>99.81808548216178</v>
      </c>
      <c r="G101" s="163">
        <f>IF(D101=0,"",IF((E101/D101*100)&gt;=200,"В/100",E101/D101*100))</f>
        <v>99.81808548216178</v>
      </c>
      <c r="H101" s="159"/>
    </row>
    <row r="102" spans="1:8" s="17" customFormat="1" ht="27" customHeight="1" hidden="1">
      <c r="A102" s="119" t="s">
        <v>227</v>
      </c>
      <c r="B102" s="49"/>
      <c r="C102" s="162"/>
      <c r="D102" s="162"/>
      <c r="E102" s="162"/>
      <c r="F102" s="162">
        <f>IF(C102=0,"",IF(($E102/C102*100)&gt;=200,"В/100",$E102/C102*100))</f>
      </c>
      <c r="G102" s="162">
        <f>IF(D102=0,"",IF((E102/D102*100)&gt;=200,"В/100",E102/D102*100))</f>
      </c>
      <c r="H102" s="159"/>
    </row>
    <row r="103" spans="1:8" s="17" customFormat="1" ht="20.25" customHeight="1" hidden="1">
      <c r="A103" s="119"/>
      <c r="B103" s="49"/>
      <c r="C103" s="162"/>
      <c r="D103" s="162"/>
      <c r="E103" s="162"/>
      <c r="F103" s="162">
        <f t="shared" si="6"/>
      </c>
      <c r="G103" s="162">
        <f t="shared" si="7"/>
      </c>
      <c r="H103" s="159"/>
    </row>
    <row r="104" spans="1:8" s="25" customFormat="1" ht="27.75" customHeight="1" thickBot="1">
      <c r="A104" s="117"/>
      <c r="B104" s="118" t="s">
        <v>54</v>
      </c>
      <c r="C104" s="309">
        <f>C89+C90+C91+C92+C93+C94+C95+C96+C100</f>
        <v>1860331</v>
      </c>
      <c r="D104" s="309">
        <f>D89+D90+D91+D92+D93+D94+D95+D96+D100</f>
        <v>1860331</v>
      </c>
      <c r="E104" s="309">
        <f>E89+E90+E91+E92+E93+E94+E95+E96+E100</f>
        <v>1745689</v>
      </c>
      <c r="F104" s="222">
        <f aca="true" t="shared" si="8" ref="F104:F110">IF(C104=0,"",IF(($E104/C104*100)&gt;=200,"В/100",$E104/C104*100))</f>
        <v>93.83754826426049</v>
      </c>
      <c r="G104" s="223">
        <f t="shared" si="7"/>
        <v>93.83754826426049</v>
      </c>
      <c r="H104" s="168"/>
    </row>
    <row r="105" spans="1:8" s="17" customFormat="1" ht="39" customHeight="1" hidden="1" thickBot="1">
      <c r="A105" s="56">
        <v>250339</v>
      </c>
      <c r="B105" s="57" t="s">
        <v>88</v>
      </c>
      <c r="C105" s="310"/>
      <c r="D105" s="310"/>
      <c r="E105" s="311"/>
      <c r="F105" s="224">
        <f t="shared" si="8"/>
      </c>
      <c r="G105" s="223">
        <f t="shared" si="7"/>
      </c>
      <c r="H105" s="164"/>
    </row>
    <row r="106" spans="1:8" s="17" customFormat="1" ht="26.25" customHeight="1" thickBot="1">
      <c r="A106" s="229">
        <v>9000</v>
      </c>
      <c r="B106" s="230" t="s">
        <v>165</v>
      </c>
      <c r="C106" s="312">
        <v>485000</v>
      </c>
      <c r="D106" s="312">
        <v>485000</v>
      </c>
      <c r="E106" s="312">
        <v>385000</v>
      </c>
      <c r="F106" s="169">
        <f t="shared" si="8"/>
        <v>79.38144329896907</v>
      </c>
      <c r="G106" s="252">
        <f t="shared" si="7"/>
        <v>79.38144329896907</v>
      </c>
      <c r="H106" s="164"/>
    </row>
    <row r="107" spans="1:8" s="17" customFormat="1" ht="38.25" customHeight="1">
      <c r="A107" s="116" t="s">
        <v>176</v>
      </c>
      <c r="B107" s="111" t="s">
        <v>177</v>
      </c>
      <c r="C107" s="312"/>
      <c r="D107" s="312"/>
      <c r="E107" s="312"/>
      <c r="F107" s="169">
        <f t="shared" si="8"/>
      </c>
      <c r="G107" s="169">
        <f>IF(D107=0,"",IF((E107/D107*100)&gt;=200,"В/100",E107/D107*100))</f>
      </c>
      <c r="H107" s="164"/>
    </row>
    <row r="108" spans="1:8" s="17" customFormat="1" ht="24" customHeight="1">
      <c r="A108" s="116" t="s">
        <v>162</v>
      </c>
      <c r="B108" s="111" t="s">
        <v>161</v>
      </c>
      <c r="C108" s="312">
        <v>485000</v>
      </c>
      <c r="D108" s="312">
        <v>485000</v>
      </c>
      <c r="E108" s="312">
        <v>385000</v>
      </c>
      <c r="F108" s="169">
        <f t="shared" si="8"/>
        <v>79.38144329896907</v>
      </c>
      <c r="G108" s="169">
        <f>IF(D108=0,"",IF((E108/D108*100)&gt;=200,"В/100",E108/D108*100))</f>
        <v>79.38144329896907</v>
      </c>
      <c r="H108" s="164"/>
    </row>
    <row r="109" spans="1:8" s="17" customFormat="1" ht="39" customHeight="1" thickBot="1">
      <c r="A109" s="225" t="s">
        <v>163</v>
      </c>
      <c r="B109" s="226" t="s">
        <v>164</v>
      </c>
      <c r="C109" s="313"/>
      <c r="D109" s="313"/>
      <c r="E109" s="313"/>
      <c r="F109" s="227">
        <f t="shared" si="8"/>
      </c>
      <c r="G109" s="228">
        <f t="shared" si="7"/>
      </c>
      <c r="H109" s="164"/>
    </row>
    <row r="110" spans="1:8" s="25" customFormat="1" ht="29.25" customHeight="1" thickBot="1">
      <c r="A110" s="26"/>
      <c r="B110" s="39" t="s">
        <v>55</v>
      </c>
      <c r="C110" s="314">
        <f>C104+C105+C108+C109+C107</f>
        <v>2345331</v>
      </c>
      <c r="D110" s="314">
        <f>D104+D105+D108+D109+D107</f>
        <v>2345331</v>
      </c>
      <c r="E110" s="314">
        <f>E104+E105+E108+E109+E107</f>
        <v>2130689</v>
      </c>
      <c r="F110" s="170">
        <f t="shared" si="8"/>
        <v>90.84811482899428</v>
      </c>
      <c r="G110" s="167">
        <f>IF(D110=0,"",IF((E110/D110*100)&gt;=200,"В/100",E110/D110*100))</f>
        <v>90.84811482899428</v>
      </c>
      <c r="H110" s="171"/>
    </row>
    <row r="111" spans="1:8" s="25" customFormat="1" ht="27.75" customHeight="1" thickBot="1">
      <c r="A111" s="59"/>
      <c r="B111" s="28" t="s">
        <v>58</v>
      </c>
      <c r="C111" s="172"/>
      <c r="D111" s="172"/>
      <c r="E111" s="173"/>
      <c r="F111" s="172"/>
      <c r="G111" s="174"/>
      <c r="H111" s="175"/>
    </row>
    <row r="112" spans="1:8" s="17" customFormat="1" ht="20.25">
      <c r="A112" s="34">
        <v>602000</v>
      </c>
      <c r="B112" s="33" t="s">
        <v>30</v>
      </c>
      <c r="C112" s="321">
        <v>-800000</v>
      </c>
      <c r="D112" s="322">
        <v>-800000</v>
      </c>
      <c r="E112" s="245"/>
      <c r="F112" s="176"/>
      <c r="G112" s="177"/>
      <c r="H112" s="159"/>
    </row>
    <row r="113" spans="1:8" s="17" customFormat="1" ht="20.25">
      <c r="A113" s="13">
        <v>602100</v>
      </c>
      <c r="B113" s="14" t="s">
        <v>31</v>
      </c>
      <c r="C113" s="315">
        <v>164000</v>
      </c>
      <c r="D113" s="284">
        <v>164000</v>
      </c>
      <c r="E113" s="284"/>
      <c r="F113" s="178"/>
      <c r="G113" s="179"/>
      <c r="H113" s="180"/>
    </row>
    <row r="114" spans="1:8" s="17" customFormat="1" ht="19.5" customHeight="1">
      <c r="A114" s="13">
        <v>602200</v>
      </c>
      <c r="B114" s="14" t="s">
        <v>32</v>
      </c>
      <c r="C114" s="315">
        <f>(C116+C117)</f>
        <v>0</v>
      </c>
      <c r="D114" s="315"/>
      <c r="E114" s="315"/>
      <c r="F114" s="178"/>
      <c r="G114" s="179"/>
      <c r="H114" s="159"/>
    </row>
    <row r="115" spans="1:8" s="17" customFormat="1" ht="20.25" hidden="1">
      <c r="A115" s="13"/>
      <c r="B115" s="14" t="s">
        <v>14</v>
      </c>
      <c r="C115" s="315">
        <v>0</v>
      </c>
      <c r="D115" s="284"/>
      <c r="E115" s="284"/>
      <c r="F115" s="178"/>
      <c r="G115" s="179"/>
      <c r="H115" s="159"/>
    </row>
    <row r="116" spans="1:8" s="17" customFormat="1" ht="20.25" hidden="1">
      <c r="A116" s="13"/>
      <c r="B116" s="14" t="s">
        <v>12</v>
      </c>
      <c r="C116" s="315">
        <v>0</v>
      </c>
      <c r="D116" s="284"/>
      <c r="E116" s="284"/>
      <c r="F116" s="178"/>
      <c r="G116" s="179"/>
      <c r="H116" s="164"/>
    </row>
    <row r="117" spans="1:8" s="17" customFormat="1" ht="20.25" hidden="1">
      <c r="A117" s="13"/>
      <c r="B117" s="14" t="s">
        <v>13</v>
      </c>
      <c r="C117" s="315">
        <f>SUM(C119:C137)</f>
        <v>0</v>
      </c>
      <c r="D117" s="315"/>
      <c r="E117" s="315"/>
      <c r="F117" s="178"/>
      <c r="G117" s="179"/>
      <c r="H117" s="159"/>
    </row>
    <row r="118" spans="1:8" s="17" customFormat="1" ht="20.25" hidden="1">
      <c r="A118" s="13"/>
      <c r="B118" s="14" t="s">
        <v>15</v>
      </c>
      <c r="C118" s="315">
        <v>0</v>
      </c>
      <c r="D118" s="284"/>
      <c r="E118" s="284"/>
      <c r="F118" s="178"/>
      <c r="G118" s="179"/>
      <c r="H118" s="159"/>
    </row>
    <row r="119" spans="1:8" s="29" customFormat="1" ht="20.25" hidden="1">
      <c r="A119" s="30"/>
      <c r="B119" s="31" t="s">
        <v>34</v>
      </c>
      <c r="C119" s="316">
        <v>0</v>
      </c>
      <c r="D119" s="317"/>
      <c r="E119" s="317"/>
      <c r="F119" s="181"/>
      <c r="G119" s="182"/>
      <c r="H119" s="183"/>
    </row>
    <row r="120" spans="1:8" s="29" customFormat="1" ht="20.25" hidden="1">
      <c r="A120" s="30"/>
      <c r="B120" s="31" t="s">
        <v>35</v>
      </c>
      <c r="C120" s="316">
        <v>0</v>
      </c>
      <c r="D120" s="317"/>
      <c r="E120" s="317"/>
      <c r="F120" s="181"/>
      <c r="G120" s="182"/>
      <c r="H120" s="183"/>
    </row>
    <row r="121" spans="1:8" s="29" customFormat="1" ht="20.25" hidden="1">
      <c r="A121" s="30"/>
      <c r="B121" s="31" t="s">
        <v>53</v>
      </c>
      <c r="C121" s="316">
        <v>0</v>
      </c>
      <c r="D121" s="317"/>
      <c r="E121" s="317"/>
      <c r="F121" s="181"/>
      <c r="G121" s="182"/>
      <c r="H121" s="183"/>
    </row>
    <row r="122" spans="1:8" s="29" customFormat="1" ht="20.25" hidden="1">
      <c r="A122" s="30"/>
      <c r="B122" s="31" t="s">
        <v>51</v>
      </c>
      <c r="C122" s="316">
        <v>0</v>
      </c>
      <c r="D122" s="317"/>
      <c r="E122" s="317"/>
      <c r="F122" s="181"/>
      <c r="G122" s="182"/>
      <c r="H122" s="183"/>
    </row>
    <row r="123" spans="1:8" s="29" customFormat="1" ht="20.25" hidden="1">
      <c r="A123" s="30"/>
      <c r="B123" s="31" t="s">
        <v>36</v>
      </c>
      <c r="C123" s="316">
        <v>0</v>
      </c>
      <c r="D123" s="317"/>
      <c r="E123" s="317"/>
      <c r="F123" s="181"/>
      <c r="G123" s="182"/>
      <c r="H123" s="183"/>
    </row>
    <row r="124" spans="1:8" s="29" customFormat="1" ht="31.5" hidden="1">
      <c r="A124" s="30"/>
      <c r="B124" s="31" t="s">
        <v>37</v>
      </c>
      <c r="C124" s="316">
        <v>0</v>
      </c>
      <c r="D124" s="317"/>
      <c r="E124" s="317"/>
      <c r="F124" s="181"/>
      <c r="G124" s="182"/>
      <c r="H124" s="183"/>
    </row>
    <row r="125" spans="1:8" s="29" customFormat="1" ht="20.25" hidden="1">
      <c r="A125" s="30"/>
      <c r="B125" s="31" t="s">
        <v>38</v>
      </c>
      <c r="C125" s="316">
        <v>0</v>
      </c>
      <c r="D125" s="317"/>
      <c r="E125" s="317"/>
      <c r="F125" s="181"/>
      <c r="G125" s="182"/>
      <c r="H125" s="183"/>
    </row>
    <row r="126" spans="1:8" s="29" customFormat="1" ht="31.5" hidden="1">
      <c r="A126" s="30"/>
      <c r="B126" s="31" t="s">
        <v>39</v>
      </c>
      <c r="C126" s="316">
        <v>0</v>
      </c>
      <c r="D126" s="317"/>
      <c r="E126" s="317"/>
      <c r="F126" s="181"/>
      <c r="G126" s="182"/>
      <c r="H126" s="183"/>
    </row>
    <row r="127" spans="1:8" s="29" customFormat="1" ht="20.25" hidden="1">
      <c r="A127" s="30"/>
      <c r="B127" s="31" t="s">
        <v>40</v>
      </c>
      <c r="C127" s="316">
        <v>0</v>
      </c>
      <c r="D127" s="317"/>
      <c r="E127" s="317"/>
      <c r="F127" s="181"/>
      <c r="G127" s="182"/>
      <c r="H127" s="183"/>
    </row>
    <row r="128" spans="1:8" s="29" customFormat="1" ht="20.25" hidden="1">
      <c r="A128" s="30"/>
      <c r="B128" s="31" t="s">
        <v>41</v>
      </c>
      <c r="C128" s="316">
        <v>0</v>
      </c>
      <c r="D128" s="317"/>
      <c r="E128" s="317"/>
      <c r="F128" s="181"/>
      <c r="G128" s="182"/>
      <c r="H128" s="183"/>
    </row>
    <row r="129" spans="1:8" s="29" customFormat="1" ht="17.25" customHeight="1" hidden="1">
      <c r="A129" s="30"/>
      <c r="B129" s="31" t="s">
        <v>42</v>
      </c>
      <c r="C129" s="316">
        <v>0</v>
      </c>
      <c r="D129" s="317"/>
      <c r="E129" s="317"/>
      <c r="F129" s="181"/>
      <c r="G129" s="182"/>
      <c r="H129" s="183"/>
    </row>
    <row r="130" spans="1:8" s="29" customFormat="1" ht="20.25" hidden="1">
      <c r="A130" s="30"/>
      <c r="B130" s="31" t="s">
        <v>43</v>
      </c>
      <c r="C130" s="316">
        <v>0</v>
      </c>
      <c r="D130" s="317"/>
      <c r="E130" s="317"/>
      <c r="F130" s="181"/>
      <c r="G130" s="182"/>
      <c r="H130" s="183"/>
    </row>
    <row r="131" spans="1:8" s="29" customFormat="1" ht="18.75" customHeight="1" hidden="1">
      <c r="A131" s="30"/>
      <c r="B131" s="31" t="s">
        <v>44</v>
      </c>
      <c r="C131" s="316">
        <v>0</v>
      </c>
      <c r="D131" s="317"/>
      <c r="E131" s="317"/>
      <c r="F131" s="181"/>
      <c r="G131" s="182"/>
      <c r="H131" s="183"/>
    </row>
    <row r="132" spans="1:8" s="29" customFormat="1" ht="20.25" hidden="1">
      <c r="A132" s="30"/>
      <c r="B132" s="31" t="s">
        <v>45</v>
      </c>
      <c r="C132" s="316">
        <v>0</v>
      </c>
      <c r="D132" s="317"/>
      <c r="E132" s="317"/>
      <c r="F132" s="181"/>
      <c r="G132" s="182"/>
      <c r="H132" s="183"/>
    </row>
    <row r="133" spans="1:8" s="29" customFormat="1" ht="20.25" hidden="1">
      <c r="A133" s="30"/>
      <c r="B133" s="31" t="s">
        <v>0</v>
      </c>
      <c r="C133" s="316">
        <v>0</v>
      </c>
      <c r="D133" s="317"/>
      <c r="E133" s="317"/>
      <c r="F133" s="181"/>
      <c r="G133" s="182"/>
      <c r="H133" s="183"/>
    </row>
    <row r="134" spans="1:8" s="29" customFormat="1" ht="31.5" hidden="1">
      <c r="A134" s="30"/>
      <c r="B134" s="31" t="s">
        <v>65</v>
      </c>
      <c r="C134" s="316">
        <v>0</v>
      </c>
      <c r="D134" s="317"/>
      <c r="E134" s="317"/>
      <c r="F134" s="181"/>
      <c r="G134" s="182"/>
      <c r="H134" s="183"/>
    </row>
    <row r="135" spans="1:8" s="29" customFormat="1" ht="20.25" hidden="1">
      <c r="A135" s="30"/>
      <c r="B135" s="31" t="s">
        <v>60</v>
      </c>
      <c r="C135" s="316">
        <v>0</v>
      </c>
      <c r="D135" s="317"/>
      <c r="E135" s="317"/>
      <c r="F135" s="181"/>
      <c r="G135" s="182"/>
      <c r="H135" s="184"/>
    </row>
    <row r="136" spans="1:8" s="29" customFormat="1" ht="20.25" hidden="1">
      <c r="A136" s="30"/>
      <c r="B136" s="31" t="s">
        <v>46</v>
      </c>
      <c r="C136" s="316">
        <v>0</v>
      </c>
      <c r="D136" s="317"/>
      <c r="E136" s="317"/>
      <c r="F136" s="181"/>
      <c r="G136" s="182"/>
      <c r="H136" s="184"/>
    </row>
    <row r="137" spans="1:8" s="29" customFormat="1" ht="20.25" hidden="1">
      <c r="A137" s="30"/>
      <c r="B137" s="31" t="s">
        <v>47</v>
      </c>
      <c r="C137" s="316">
        <v>0</v>
      </c>
      <c r="D137" s="317"/>
      <c r="E137" s="317"/>
      <c r="F137" s="181"/>
      <c r="G137" s="182"/>
      <c r="H137" s="184"/>
    </row>
    <row r="138" spans="1:8" s="17" customFormat="1" ht="20.25">
      <c r="A138" s="13">
        <v>602300</v>
      </c>
      <c r="B138" s="14" t="s">
        <v>33</v>
      </c>
      <c r="C138" s="315">
        <v>0</v>
      </c>
      <c r="D138" s="284"/>
      <c r="E138" s="284"/>
      <c r="F138" s="178"/>
      <c r="G138" s="179"/>
      <c r="H138" s="159"/>
    </row>
    <row r="139" spans="1:8" s="17" customFormat="1" ht="38.25" thickBot="1">
      <c r="A139" s="13">
        <v>602400</v>
      </c>
      <c r="B139" s="14" t="s">
        <v>20</v>
      </c>
      <c r="C139" s="315">
        <v>-964000</v>
      </c>
      <c r="D139" s="318">
        <v>-964000</v>
      </c>
      <c r="E139" s="318">
        <v>964000</v>
      </c>
      <c r="F139" s="178"/>
      <c r="G139" s="179"/>
      <c r="H139" s="159"/>
    </row>
    <row r="140" spans="1:8" s="17" customFormat="1" ht="21" customHeight="1" hidden="1" thickBot="1">
      <c r="A140" s="35">
        <v>603000</v>
      </c>
      <c r="B140" s="32" t="s">
        <v>28</v>
      </c>
      <c r="C140" s="268">
        <v>0</v>
      </c>
      <c r="D140" s="319"/>
      <c r="E140" s="284"/>
      <c r="F140" s="185"/>
      <c r="G140" s="186"/>
      <c r="H140" s="159"/>
    </row>
    <row r="141" spans="1:8" s="17" customFormat="1" ht="26.25" customHeight="1" thickBot="1">
      <c r="A141" s="54"/>
      <c r="B141" s="39" t="s">
        <v>59</v>
      </c>
      <c r="C141" s="320"/>
      <c r="D141" s="320"/>
      <c r="E141" s="320">
        <f>+E112+E140</f>
        <v>0</v>
      </c>
      <c r="F141" s="187"/>
      <c r="G141" s="188"/>
      <c r="H141" s="159"/>
    </row>
    <row r="142" spans="3:8" s="17" customFormat="1" ht="18">
      <c r="C142" s="84"/>
      <c r="D142" s="85"/>
      <c r="E142" s="86"/>
      <c r="F142" s="84"/>
      <c r="G142" s="84"/>
      <c r="H142" s="83"/>
    </row>
    <row r="143" spans="3:8" s="17" customFormat="1" ht="18">
      <c r="C143" s="84"/>
      <c r="D143" s="85"/>
      <c r="E143" s="86"/>
      <c r="F143" s="84"/>
      <c r="G143" s="84"/>
      <c r="H143" s="83"/>
    </row>
    <row r="144" spans="3:8" s="17" customFormat="1" ht="18">
      <c r="C144" s="84"/>
      <c r="D144" s="85"/>
      <c r="E144" s="86"/>
      <c r="F144" s="84"/>
      <c r="G144" s="84"/>
      <c r="H144" s="83"/>
    </row>
    <row r="145" spans="3:8" s="17" customFormat="1" ht="18">
      <c r="C145" s="84"/>
      <c r="D145" s="85"/>
      <c r="E145" s="86"/>
      <c r="F145" s="84"/>
      <c r="G145" s="84"/>
      <c r="H145" s="83"/>
    </row>
    <row r="146" spans="3:8" s="17" customFormat="1" ht="18">
      <c r="C146" s="84"/>
      <c r="D146" s="85"/>
      <c r="E146" s="86"/>
      <c r="F146" s="84"/>
      <c r="G146" s="84"/>
      <c r="H146" s="83"/>
    </row>
    <row r="147" spans="3:8" s="17" customFormat="1" ht="18">
      <c r="C147" s="84"/>
      <c r="D147" s="85"/>
      <c r="E147" s="86"/>
      <c r="F147" s="84"/>
      <c r="G147" s="84"/>
      <c r="H147" s="83"/>
    </row>
    <row r="148" spans="3:8" s="17" customFormat="1" ht="18">
      <c r="C148" s="84"/>
      <c r="D148" s="85"/>
      <c r="E148" s="86"/>
      <c r="F148" s="84"/>
      <c r="G148" s="84"/>
      <c r="H148" s="83"/>
    </row>
    <row r="149" spans="3:8" s="17" customFormat="1" ht="18">
      <c r="C149" s="84"/>
      <c r="D149" s="85"/>
      <c r="E149" s="86"/>
      <c r="F149" s="84"/>
      <c r="G149" s="84"/>
      <c r="H149" s="83"/>
    </row>
    <row r="150" spans="3:8" s="17" customFormat="1" ht="18">
      <c r="C150" s="84"/>
      <c r="D150" s="85"/>
      <c r="E150" s="86"/>
      <c r="F150" s="84"/>
      <c r="G150" s="84"/>
      <c r="H150" s="83"/>
    </row>
    <row r="151" spans="3:8" s="17" customFormat="1" ht="18">
      <c r="C151" s="84"/>
      <c r="D151" s="85"/>
      <c r="E151" s="86"/>
      <c r="F151" s="84"/>
      <c r="G151" s="84"/>
      <c r="H151" s="83"/>
    </row>
    <row r="152" spans="3:8" s="17" customFormat="1" ht="18">
      <c r="C152" s="84"/>
      <c r="D152" s="85"/>
      <c r="E152" s="86"/>
      <c r="F152" s="84"/>
      <c r="G152" s="84"/>
      <c r="H152" s="83"/>
    </row>
    <row r="153" spans="3:8" s="17" customFormat="1" ht="18">
      <c r="C153" s="84"/>
      <c r="D153" s="85"/>
      <c r="E153" s="86"/>
      <c r="F153" s="84"/>
      <c r="G153" s="84"/>
      <c r="H153" s="83"/>
    </row>
    <row r="154" spans="3:8" s="17" customFormat="1" ht="18">
      <c r="C154" s="84"/>
      <c r="D154" s="85"/>
      <c r="E154" s="86"/>
      <c r="F154" s="84"/>
      <c r="G154" s="84"/>
      <c r="H154" s="83"/>
    </row>
    <row r="155" spans="3:8" s="17" customFormat="1" ht="18">
      <c r="C155" s="84"/>
      <c r="D155" s="85"/>
      <c r="E155" s="86"/>
      <c r="F155" s="84"/>
      <c r="G155" s="84"/>
      <c r="H155" s="83"/>
    </row>
    <row r="156" spans="3:8" s="17" customFormat="1" ht="18">
      <c r="C156" s="84"/>
      <c r="D156" s="85"/>
      <c r="E156" s="86"/>
      <c r="F156" s="84"/>
      <c r="G156" s="84"/>
      <c r="H156" s="83"/>
    </row>
    <row r="157" spans="3:8" s="17" customFormat="1" ht="18">
      <c r="C157" s="84"/>
      <c r="D157" s="85"/>
      <c r="E157" s="86"/>
      <c r="F157" s="84"/>
      <c r="G157" s="84"/>
      <c r="H157" s="83"/>
    </row>
    <row r="158" spans="3:8" s="17" customFormat="1" ht="18">
      <c r="C158" s="84"/>
      <c r="D158" s="85"/>
      <c r="E158" s="86"/>
      <c r="F158" s="84"/>
      <c r="G158" s="84"/>
      <c r="H158" s="83"/>
    </row>
    <row r="159" spans="3:8" s="17" customFormat="1" ht="18">
      <c r="C159" s="84"/>
      <c r="D159" s="85"/>
      <c r="E159" s="86"/>
      <c r="F159" s="84"/>
      <c r="G159" s="84"/>
      <c r="H159" s="83"/>
    </row>
    <row r="160" spans="3:8" s="17" customFormat="1" ht="18">
      <c r="C160" s="84"/>
      <c r="D160" s="85"/>
      <c r="E160" s="86"/>
      <c r="F160" s="84"/>
      <c r="G160" s="84"/>
      <c r="H160" s="83"/>
    </row>
    <row r="161" spans="3:8" s="17" customFormat="1" ht="18">
      <c r="C161" s="84"/>
      <c r="D161" s="85"/>
      <c r="E161" s="86"/>
      <c r="F161" s="84"/>
      <c r="G161" s="84"/>
      <c r="H161" s="83"/>
    </row>
    <row r="162" spans="3:8" s="17" customFormat="1" ht="18">
      <c r="C162" s="84"/>
      <c r="D162" s="85"/>
      <c r="E162" s="86"/>
      <c r="F162" s="84"/>
      <c r="G162" s="84"/>
      <c r="H162" s="83"/>
    </row>
    <row r="163" spans="3:8" s="17" customFormat="1" ht="18">
      <c r="C163" s="84"/>
      <c r="D163" s="85"/>
      <c r="E163" s="86"/>
      <c r="F163" s="84"/>
      <c r="G163" s="84"/>
      <c r="H163" s="83"/>
    </row>
    <row r="164" spans="3:8" s="17" customFormat="1" ht="18">
      <c r="C164" s="84"/>
      <c r="D164" s="85"/>
      <c r="E164" s="86"/>
      <c r="F164" s="84"/>
      <c r="G164" s="84"/>
      <c r="H164" s="83"/>
    </row>
    <row r="165" spans="3:8" ht="18.75">
      <c r="C165" s="82"/>
      <c r="D165" s="87"/>
      <c r="E165" s="87"/>
      <c r="F165" s="87"/>
      <c r="G165" s="82"/>
      <c r="H165" s="82"/>
    </row>
    <row r="166" spans="3:8" ht="18.75">
      <c r="C166" s="82"/>
      <c r="D166" s="87"/>
      <c r="E166" s="87"/>
      <c r="F166" s="87"/>
      <c r="G166" s="82"/>
      <c r="H166" s="82"/>
    </row>
  </sheetData>
  <sheetProtection/>
  <mergeCells count="4">
    <mergeCell ref="D1:G1"/>
    <mergeCell ref="D2:G2"/>
    <mergeCell ref="D3:G3"/>
    <mergeCell ref="A4:G4"/>
  </mergeCells>
  <printOptions horizontalCentered="1"/>
  <pageMargins left="0.984251968503937" right="0.3937007874015748" top="0.7874015748031497" bottom="0.7874015748031497" header="0" footer="0"/>
  <pageSetup fitToHeight="5" horizontalDpi="600" verticalDpi="600" orientation="portrait" paperSize="9" scale="55" r:id="rId1"/>
  <headerFooter alignWithMargins="0">
    <oddFooter>&amp;C&amp;P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7"/>
  <sheetViews>
    <sheetView showZeros="0" view="pageBreakPreview" zoomScale="75" zoomScaleNormal="75" zoomScaleSheetLayoutView="75" zoomScalePageLayoutView="0" workbookViewId="0" topLeftCell="A1">
      <selection activeCell="B68" sqref="B68"/>
    </sheetView>
  </sheetViews>
  <sheetFormatPr defaultColWidth="9.00390625" defaultRowHeight="12.75"/>
  <cols>
    <col min="1" max="1" width="12.125" style="17" customWidth="1"/>
    <col min="2" max="2" width="99.375" style="17" customWidth="1"/>
    <col min="3" max="3" width="14.75390625" style="17" customWidth="1"/>
    <col min="4" max="4" width="14.75390625" style="60" customWidth="1"/>
    <col min="5" max="5" width="13.00390625" style="17" customWidth="1"/>
    <col min="6" max="6" width="14.25390625" style="17" customWidth="1"/>
    <col min="7" max="7" width="13.875" style="17" customWidth="1"/>
    <col min="8" max="16384" width="9.125" style="17" customWidth="1"/>
  </cols>
  <sheetData>
    <row r="1" spans="1:5" s="23" customFormat="1" ht="69" customHeight="1" thickBot="1">
      <c r="A1" s="62" t="s">
        <v>1</v>
      </c>
      <c r="B1" s="63" t="s">
        <v>2</v>
      </c>
      <c r="C1" s="64" t="s">
        <v>48</v>
      </c>
      <c r="D1" s="22" t="s">
        <v>61</v>
      </c>
      <c r="E1" s="65" t="s">
        <v>49</v>
      </c>
    </row>
    <row r="2" spans="1:5" s="23" customFormat="1" ht="36" customHeight="1" thickBot="1">
      <c r="A2" s="62"/>
      <c r="B2" s="4" t="s">
        <v>18</v>
      </c>
      <c r="C2" s="64"/>
      <c r="D2" s="22"/>
      <c r="E2" s="65"/>
    </row>
    <row r="3" spans="1:5" s="23" customFormat="1" ht="24" customHeight="1" thickBot="1">
      <c r="A3" s="37">
        <v>10000000</v>
      </c>
      <c r="B3" s="38" t="s">
        <v>3</v>
      </c>
      <c r="C3" s="293">
        <v>200</v>
      </c>
      <c r="D3" s="295">
        <v>228</v>
      </c>
      <c r="E3" s="294">
        <f aca="true" t="shared" si="0" ref="E3:E23">IF(C3=0,"",$D3/C3*100)</f>
        <v>113.99999999999999</v>
      </c>
    </row>
    <row r="4" spans="1:5" s="23" customFormat="1" ht="23.25" customHeight="1" thickBot="1">
      <c r="A4" s="71">
        <v>19000000</v>
      </c>
      <c r="B4" s="72" t="s">
        <v>64</v>
      </c>
      <c r="C4" s="190">
        <v>200</v>
      </c>
      <c r="D4" s="296">
        <v>228</v>
      </c>
      <c r="E4" s="189">
        <f t="shared" si="0"/>
        <v>113.99999999999999</v>
      </c>
    </row>
    <row r="5" spans="1:5" s="23" customFormat="1" ht="20.25" customHeight="1" thickBot="1">
      <c r="A5" s="74">
        <v>19010000</v>
      </c>
      <c r="B5" s="75" t="s">
        <v>19</v>
      </c>
      <c r="C5" s="191">
        <v>200</v>
      </c>
      <c r="D5" s="297">
        <v>228</v>
      </c>
      <c r="E5" s="189">
        <f t="shared" si="0"/>
        <v>113.99999999999999</v>
      </c>
    </row>
    <row r="6" spans="1:5" s="23" customFormat="1" ht="36" customHeight="1" thickBot="1">
      <c r="A6" s="79" t="s">
        <v>216</v>
      </c>
      <c r="B6" s="75" t="s">
        <v>215</v>
      </c>
      <c r="C6" s="192">
        <v>200</v>
      </c>
      <c r="D6" s="297">
        <v>160</v>
      </c>
      <c r="E6" s="189">
        <f t="shared" si="0"/>
        <v>80</v>
      </c>
    </row>
    <row r="7" spans="1:5" s="12" customFormat="1" ht="26.25" customHeight="1" hidden="1" thickBot="1">
      <c r="A7" s="79" t="s">
        <v>106</v>
      </c>
      <c r="B7" s="75" t="s">
        <v>80</v>
      </c>
      <c r="C7" s="192"/>
      <c r="D7" s="297"/>
      <c r="E7" s="189">
        <f t="shared" si="0"/>
      </c>
    </row>
    <row r="8" spans="1:5" s="2" customFormat="1" ht="22.5" customHeight="1" thickBot="1">
      <c r="A8" s="330" t="s">
        <v>218</v>
      </c>
      <c r="B8" s="331" t="s">
        <v>217</v>
      </c>
      <c r="C8" s="193"/>
      <c r="D8" s="298">
        <v>67.5</v>
      </c>
      <c r="E8" s="194">
        <f t="shared" si="0"/>
      </c>
    </row>
    <row r="9" spans="1:5" s="2" customFormat="1" ht="21" thickBot="1">
      <c r="A9" s="37">
        <v>20000000</v>
      </c>
      <c r="B9" s="100" t="s">
        <v>6</v>
      </c>
      <c r="C9" s="263">
        <v>1950</v>
      </c>
      <c r="D9" s="263">
        <f>D10+D13</f>
        <v>427</v>
      </c>
      <c r="E9" s="195">
        <f t="shared" si="0"/>
        <v>21.897435897435898</v>
      </c>
    </row>
    <row r="10" spans="1:5" s="2" customFormat="1" ht="20.25">
      <c r="A10" s="98">
        <v>24000000</v>
      </c>
      <c r="B10" s="99" t="s">
        <v>85</v>
      </c>
      <c r="C10" s="299">
        <v>0</v>
      </c>
      <c r="D10" s="299">
        <v>425</v>
      </c>
      <c r="E10" s="196">
        <f t="shared" si="0"/>
      </c>
    </row>
    <row r="11" spans="1:5" s="2" customFormat="1" ht="47.25" customHeight="1">
      <c r="A11" s="332">
        <v>24062100</v>
      </c>
      <c r="B11" s="333" t="s">
        <v>124</v>
      </c>
      <c r="C11" s="264"/>
      <c r="D11" s="264">
        <v>425</v>
      </c>
      <c r="E11" s="132">
        <f t="shared" si="0"/>
      </c>
    </row>
    <row r="12" spans="1:5" s="2" customFormat="1" ht="0.75" customHeight="1" hidden="1">
      <c r="A12" s="91">
        <v>24170000</v>
      </c>
      <c r="B12" s="90" t="s">
        <v>175</v>
      </c>
      <c r="C12" s="264"/>
      <c r="D12" s="264"/>
      <c r="E12" s="132">
        <f t="shared" si="0"/>
      </c>
    </row>
    <row r="13" spans="1:5" s="2" customFormat="1" ht="24" customHeight="1">
      <c r="A13" s="290">
        <v>25000000</v>
      </c>
      <c r="B13" s="291" t="s">
        <v>10</v>
      </c>
      <c r="C13" s="300">
        <v>1950</v>
      </c>
      <c r="D13" s="300">
        <v>2</v>
      </c>
      <c r="E13" s="132">
        <f t="shared" si="0"/>
        <v>0.10256410256410256</v>
      </c>
    </row>
    <row r="14" spans="1:5" s="2" customFormat="1" ht="33.75" customHeight="1">
      <c r="A14" s="290">
        <v>25010100</v>
      </c>
      <c r="B14" s="292" t="s">
        <v>219</v>
      </c>
      <c r="C14" s="300">
        <v>1800</v>
      </c>
      <c r="D14" s="300"/>
      <c r="E14" s="132"/>
    </row>
    <row r="15" spans="1:5" s="2" customFormat="1" ht="24" customHeight="1" thickBot="1">
      <c r="A15" s="290">
        <v>25010300</v>
      </c>
      <c r="B15" s="292" t="s">
        <v>220</v>
      </c>
      <c r="C15" s="300">
        <v>150</v>
      </c>
      <c r="D15" s="300">
        <v>2</v>
      </c>
      <c r="E15" s="132"/>
    </row>
    <row r="16" spans="1:5" s="2" customFormat="1" ht="21" hidden="1" thickBot="1">
      <c r="A16" s="288">
        <v>30000000</v>
      </c>
      <c r="B16" s="289" t="s">
        <v>29</v>
      </c>
      <c r="C16" s="198"/>
      <c r="D16" s="198">
        <f>+D17</f>
        <v>0</v>
      </c>
      <c r="E16" s="199">
        <f t="shared" si="0"/>
      </c>
    </row>
    <row r="17" spans="1:5" s="12" customFormat="1" ht="25.5" customHeight="1" hidden="1" thickBot="1">
      <c r="A17" s="10">
        <v>31010000</v>
      </c>
      <c r="B17" s="9" t="s">
        <v>89</v>
      </c>
      <c r="C17" s="200">
        <v>0</v>
      </c>
      <c r="D17" s="200">
        <v>0</v>
      </c>
      <c r="E17" s="132">
        <f t="shared" si="0"/>
      </c>
    </row>
    <row r="18" spans="1:5" s="12" customFormat="1" ht="25.5" customHeight="1" hidden="1" thickBot="1">
      <c r="A18" s="103">
        <v>40000000</v>
      </c>
      <c r="B18" s="122" t="s">
        <v>62</v>
      </c>
      <c r="C18" s="201">
        <f>C19</f>
        <v>0</v>
      </c>
      <c r="D18" s="201">
        <f>D19</f>
        <v>0</v>
      </c>
      <c r="E18" s="199">
        <f t="shared" si="0"/>
      </c>
    </row>
    <row r="19" spans="1:5" s="12" customFormat="1" ht="25.5" customHeight="1" hidden="1">
      <c r="A19" s="68">
        <v>41030000</v>
      </c>
      <c r="B19" s="69" t="s">
        <v>9</v>
      </c>
      <c r="C19" s="197">
        <f>C20+C21</f>
        <v>0</v>
      </c>
      <c r="D19" s="197">
        <f>D20</f>
        <v>0</v>
      </c>
      <c r="E19" s="132">
        <f t="shared" si="0"/>
      </c>
    </row>
    <row r="20" spans="1:5" s="12" customFormat="1" ht="15" customHeight="1" hidden="1">
      <c r="A20" s="70"/>
      <c r="B20" s="123"/>
      <c r="C20" s="197">
        <v>0</v>
      </c>
      <c r="D20" s="197">
        <v>0</v>
      </c>
      <c r="E20" s="132">
        <f t="shared" si="0"/>
      </c>
    </row>
    <row r="21" spans="1:5" s="12" customFormat="1" ht="16.5" customHeight="1" hidden="1" thickBot="1">
      <c r="A21" s="125"/>
      <c r="B21" s="126"/>
      <c r="C21" s="202">
        <v>0</v>
      </c>
      <c r="D21" s="202">
        <v>0</v>
      </c>
      <c r="E21" s="203"/>
    </row>
    <row r="22" spans="1:5" s="12" customFormat="1" ht="27.75" customHeight="1" thickBot="1">
      <c r="A22" s="11"/>
      <c r="B22" s="39" t="s">
        <v>63</v>
      </c>
      <c r="C22" s="301">
        <f>C3+C9+C16+C18</f>
        <v>2150</v>
      </c>
      <c r="D22" s="145">
        <f>D3+D9+D16+D18</f>
        <v>655</v>
      </c>
      <c r="E22" s="204">
        <f t="shared" si="0"/>
        <v>30.465116279069765</v>
      </c>
    </row>
    <row r="23" spans="1:5" s="25" customFormat="1" ht="22.5" customHeight="1" thickBot="1">
      <c r="A23" s="16"/>
      <c r="B23" s="41" t="s">
        <v>21</v>
      </c>
      <c r="C23" s="302">
        <f>C22</f>
        <v>2150</v>
      </c>
      <c r="D23" s="205">
        <f>D22</f>
        <v>655</v>
      </c>
      <c r="E23" s="167">
        <f t="shared" si="0"/>
        <v>30.465116279069765</v>
      </c>
    </row>
    <row r="24" spans="1:6" ht="21" thickBot="1">
      <c r="A24" s="58"/>
      <c r="B24" s="4" t="s">
        <v>23</v>
      </c>
      <c r="C24" s="206"/>
      <c r="D24" s="207"/>
      <c r="E24" s="208"/>
      <c r="F24" s="18"/>
    </row>
    <row r="25" spans="1:6" ht="27" customHeight="1">
      <c r="A25" s="115" t="s">
        <v>148</v>
      </c>
      <c r="B25" s="66" t="s">
        <v>24</v>
      </c>
      <c r="C25" s="323">
        <v>150</v>
      </c>
      <c r="D25" s="324"/>
      <c r="E25" s="209">
        <f aca="true" t="shared" si="1" ref="E25:E41">IF(C25=0,"",IF(($D25/C25*100)&gt;=200,"В/100",$D25/C25*100))</f>
        <v>0</v>
      </c>
      <c r="F25" s="19"/>
    </row>
    <row r="26" spans="1:5" ht="27" customHeight="1" hidden="1">
      <c r="A26" s="113" t="s">
        <v>149</v>
      </c>
      <c r="B26" s="47" t="s">
        <v>25</v>
      </c>
      <c r="C26" s="305"/>
      <c r="D26" s="306"/>
      <c r="E26" s="209">
        <f t="shared" si="1"/>
      </c>
    </row>
    <row r="27" spans="1:5" ht="27" customHeight="1" hidden="1">
      <c r="A27" s="113" t="s">
        <v>150</v>
      </c>
      <c r="B27" s="47" t="s">
        <v>156</v>
      </c>
      <c r="C27" s="305"/>
      <c r="D27" s="306"/>
      <c r="E27" s="209">
        <f t="shared" si="1"/>
      </c>
    </row>
    <row r="28" spans="1:5" ht="27" customHeight="1">
      <c r="A28" s="113" t="s">
        <v>151</v>
      </c>
      <c r="B28" s="50" t="s">
        <v>26</v>
      </c>
      <c r="C28" s="307">
        <v>1800</v>
      </c>
      <c r="D28" s="308"/>
      <c r="E28" s="210">
        <f t="shared" si="1"/>
        <v>0</v>
      </c>
    </row>
    <row r="29" spans="1:5" ht="27" customHeight="1" hidden="1">
      <c r="A29" s="113" t="s">
        <v>152</v>
      </c>
      <c r="B29" s="49" t="s">
        <v>27</v>
      </c>
      <c r="C29" s="307"/>
      <c r="D29" s="308"/>
      <c r="E29" s="210">
        <f>IF(C29=0,"",IF(($D29/C29*100)&gt;=200,"В/100",$D29/C29*100))</f>
      </c>
    </row>
    <row r="30" spans="1:5" ht="27" customHeight="1" hidden="1">
      <c r="A30" s="113" t="s">
        <v>153</v>
      </c>
      <c r="B30" s="50" t="s">
        <v>87</v>
      </c>
      <c r="C30" s="307"/>
      <c r="D30" s="308"/>
      <c r="E30" s="210">
        <f>IF(C30=0,"",IF(($D30/C30*100)&gt;=200,"В/100",$D30/C30*100))</f>
      </c>
    </row>
    <row r="31" spans="1:5" ht="20.25" customHeight="1">
      <c r="A31" s="231" t="s">
        <v>168</v>
      </c>
      <c r="B31" s="232" t="s">
        <v>169</v>
      </c>
      <c r="C31" s="307">
        <v>964000</v>
      </c>
      <c r="D31" s="307">
        <v>964000</v>
      </c>
      <c r="E31" s="210">
        <f t="shared" si="1"/>
        <v>100</v>
      </c>
    </row>
    <row r="32" spans="1:6" s="25" customFormat="1" ht="27" customHeight="1" hidden="1">
      <c r="A32" s="114">
        <v>180000</v>
      </c>
      <c r="B32" s="51" t="s">
        <v>125</v>
      </c>
      <c r="C32" s="325"/>
      <c r="D32" s="308"/>
      <c r="E32" s="210">
        <f t="shared" si="1"/>
      </c>
      <c r="F32" s="27"/>
    </row>
    <row r="33" spans="1:6" s="25" customFormat="1" ht="23.25" customHeight="1" hidden="1">
      <c r="A33" s="114" t="s">
        <v>170</v>
      </c>
      <c r="B33" s="51" t="s">
        <v>171</v>
      </c>
      <c r="C33" s="325"/>
      <c r="D33" s="325"/>
      <c r="E33" s="210">
        <f t="shared" si="1"/>
      </c>
      <c r="F33" s="27"/>
    </row>
    <row r="34" spans="1:6" s="25" customFormat="1" ht="27" customHeight="1">
      <c r="A34" s="114" t="s">
        <v>200</v>
      </c>
      <c r="B34" s="51" t="s">
        <v>202</v>
      </c>
      <c r="C34" s="325">
        <v>64000</v>
      </c>
      <c r="D34" s="308">
        <v>64000</v>
      </c>
      <c r="E34" s="210">
        <f t="shared" si="1"/>
        <v>100</v>
      </c>
      <c r="F34" s="27"/>
    </row>
    <row r="35" spans="1:6" s="25" customFormat="1" ht="27" customHeight="1" hidden="1">
      <c r="A35" s="114" t="s">
        <v>154</v>
      </c>
      <c r="B35" s="51" t="s">
        <v>159</v>
      </c>
      <c r="C35" s="325"/>
      <c r="D35" s="308"/>
      <c r="E35" s="210">
        <f t="shared" si="1"/>
      </c>
      <c r="F35" s="27"/>
    </row>
    <row r="36" spans="1:6" s="25" customFormat="1" ht="27" customHeight="1">
      <c r="A36" s="255" t="s">
        <v>201</v>
      </c>
      <c r="B36" s="51" t="s">
        <v>203</v>
      </c>
      <c r="C36" s="325">
        <v>900000</v>
      </c>
      <c r="D36" s="325">
        <v>900000</v>
      </c>
      <c r="E36" s="210">
        <f t="shared" si="1"/>
        <v>100</v>
      </c>
      <c r="F36" s="27"/>
    </row>
    <row r="37" spans="1:6" s="25" customFormat="1" ht="18.75" customHeight="1">
      <c r="A37" s="255" t="s">
        <v>155</v>
      </c>
      <c r="B37" s="51" t="s">
        <v>160</v>
      </c>
      <c r="C37" s="325">
        <v>200</v>
      </c>
      <c r="D37" s="325"/>
      <c r="E37" s="210"/>
      <c r="F37" s="27"/>
    </row>
    <row r="38" spans="1:6" s="25" customFormat="1" ht="27" customHeight="1">
      <c r="A38" s="119" t="s">
        <v>227</v>
      </c>
      <c r="B38" s="49" t="s">
        <v>228</v>
      </c>
      <c r="C38" s="308">
        <v>200</v>
      </c>
      <c r="D38" s="308"/>
      <c r="E38" s="210">
        <f t="shared" si="1"/>
        <v>0</v>
      </c>
      <c r="F38" s="27"/>
    </row>
    <row r="39" spans="1:5" s="25" customFormat="1" ht="29.25" customHeight="1" thickBot="1">
      <c r="A39" s="117"/>
      <c r="B39" s="118" t="s">
        <v>56</v>
      </c>
      <c r="C39" s="326">
        <f>C25+C28+C31+C37</f>
        <v>966150</v>
      </c>
      <c r="D39" s="326">
        <f>D25+D28+D31+D37</f>
        <v>964000</v>
      </c>
      <c r="E39" s="211">
        <f t="shared" si="1"/>
        <v>99.77746726698753</v>
      </c>
    </row>
    <row r="40" spans="1:5" s="25" customFormat="1" ht="23.25" customHeight="1" hidden="1" thickBot="1">
      <c r="A40" s="120" t="s">
        <v>166</v>
      </c>
      <c r="B40" s="121" t="s">
        <v>167</v>
      </c>
      <c r="C40" s="327"/>
      <c r="D40" s="327"/>
      <c r="E40" s="210">
        <f t="shared" si="1"/>
      </c>
    </row>
    <row r="41" spans="1:5" ht="21" thickBot="1">
      <c r="A41" s="67"/>
      <c r="B41" s="39" t="s">
        <v>57</v>
      </c>
      <c r="C41" s="314">
        <f>SUM(C39:C40)</f>
        <v>966150</v>
      </c>
      <c r="D41" s="314">
        <f>SUM(D39:D40)</f>
        <v>964000</v>
      </c>
      <c r="E41" s="212">
        <f t="shared" si="1"/>
        <v>99.77746726698753</v>
      </c>
    </row>
    <row r="42" spans="1:5" ht="21" thickBot="1">
      <c r="A42" s="59"/>
      <c r="B42" s="28" t="s">
        <v>126</v>
      </c>
      <c r="C42" s="172"/>
      <c r="D42" s="173"/>
      <c r="E42" s="213"/>
    </row>
    <row r="43" spans="1:5" ht="37.5" hidden="1">
      <c r="A43" s="92">
        <v>601000</v>
      </c>
      <c r="B43" s="93" t="s">
        <v>127</v>
      </c>
      <c r="C43" s="214">
        <f>+C44+C45</f>
        <v>0</v>
      </c>
      <c r="D43" s="215">
        <f>D44+D45</f>
        <v>0</v>
      </c>
      <c r="E43" s="216"/>
    </row>
    <row r="44" spans="1:5" ht="37.5" hidden="1">
      <c r="A44" s="52">
        <v>601100</v>
      </c>
      <c r="B44" s="53" t="s">
        <v>128</v>
      </c>
      <c r="C44" s="217"/>
      <c r="D44" s="218"/>
      <c r="E44" s="219"/>
    </row>
    <row r="45" spans="1:5" ht="20.25" hidden="1">
      <c r="A45" s="52">
        <v>601200</v>
      </c>
      <c r="B45" s="53" t="s">
        <v>129</v>
      </c>
      <c r="C45" s="217"/>
      <c r="D45" s="218"/>
      <c r="E45" s="219"/>
    </row>
    <row r="46" spans="1:5" ht="20.25">
      <c r="A46" s="48">
        <v>602000</v>
      </c>
      <c r="B46" s="49" t="s">
        <v>30</v>
      </c>
      <c r="C46" s="307">
        <v>964000</v>
      </c>
      <c r="D46" s="307"/>
      <c r="E46" s="220"/>
    </row>
    <row r="47" spans="1:5" ht="20.25">
      <c r="A47" s="52">
        <v>602100</v>
      </c>
      <c r="B47" s="53" t="s">
        <v>31</v>
      </c>
      <c r="C47" s="324"/>
      <c r="D47" s="324"/>
      <c r="E47" s="219"/>
    </row>
    <row r="48" spans="1:5" ht="20.25">
      <c r="A48" s="52">
        <v>602200</v>
      </c>
      <c r="B48" s="53" t="s">
        <v>32</v>
      </c>
      <c r="C48" s="324"/>
      <c r="D48" s="324"/>
      <c r="E48" s="219"/>
    </row>
    <row r="49" spans="1:5" ht="20.25" hidden="1">
      <c r="A49" s="52"/>
      <c r="B49" s="53" t="s">
        <v>14</v>
      </c>
      <c r="C49" s="324"/>
      <c r="D49" s="324"/>
      <c r="E49" s="219"/>
    </row>
    <row r="50" spans="1:5" ht="20.25" hidden="1">
      <c r="A50" s="52"/>
      <c r="B50" s="53" t="s">
        <v>12</v>
      </c>
      <c r="C50" s="324"/>
      <c r="D50" s="324"/>
      <c r="E50" s="219"/>
    </row>
    <row r="51" spans="1:5" ht="20.25" hidden="1">
      <c r="A51" s="52"/>
      <c r="B51" s="53" t="s">
        <v>13</v>
      </c>
      <c r="C51" s="324"/>
      <c r="D51" s="324"/>
      <c r="E51" s="219"/>
    </row>
    <row r="52" spans="1:5" ht="20.25" hidden="1">
      <c r="A52" s="52"/>
      <c r="B52" s="53" t="s">
        <v>15</v>
      </c>
      <c r="C52" s="324"/>
      <c r="D52" s="324"/>
      <c r="E52" s="219"/>
    </row>
    <row r="53" spans="1:5" ht="20.25" hidden="1">
      <c r="A53" s="94"/>
      <c r="B53" s="95" t="s">
        <v>130</v>
      </c>
      <c r="C53" s="328"/>
      <c r="D53" s="328"/>
      <c r="E53" s="221"/>
    </row>
    <row r="54" spans="1:5" ht="20.25" hidden="1">
      <c r="A54" s="94"/>
      <c r="B54" s="95" t="s">
        <v>131</v>
      </c>
      <c r="C54" s="328"/>
      <c r="D54" s="328"/>
      <c r="E54" s="221"/>
    </row>
    <row r="55" spans="1:5" ht="20.25" hidden="1">
      <c r="A55" s="94"/>
      <c r="B55" s="95" t="s">
        <v>132</v>
      </c>
      <c r="C55" s="328"/>
      <c r="D55" s="328"/>
      <c r="E55" s="221"/>
    </row>
    <row r="56" spans="1:5" ht="20.25" hidden="1">
      <c r="A56" s="94"/>
      <c r="B56" s="95" t="s">
        <v>133</v>
      </c>
      <c r="C56" s="328"/>
      <c r="D56" s="328"/>
      <c r="E56" s="221"/>
    </row>
    <row r="57" spans="1:5" ht="20.25" hidden="1">
      <c r="A57" s="94"/>
      <c r="B57" s="95" t="s">
        <v>134</v>
      </c>
      <c r="C57" s="328"/>
      <c r="D57" s="328"/>
      <c r="E57" s="221"/>
    </row>
    <row r="58" spans="1:5" ht="20.25" hidden="1">
      <c r="A58" s="94"/>
      <c r="B58" s="95" t="s">
        <v>135</v>
      </c>
      <c r="C58" s="328"/>
      <c r="D58" s="328"/>
      <c r="E58" s="221"/>
    </row>
    <row r="59" spans="1:5" ht="20.25" hidden="1">
      <c r="A59" s="94"/>
      <c r="B59" s="95" t="s">
        <v>136</v>
      </c>
      <c r="C59" s="328"/>
      <c r="D59" s="328"/>
      <c r="E59" s="221"/>
    </row>
    <row r="60" spans="1:5" ht="20.25" hidden="1">
      <c r="A60" s="94"/>
      <c r="B60" s="95" t="s">
        <v>137</v>
      </c>
      <c r="C60" s="328"/>
      <c r="D60" s="328"/>
      <c r="E60" s="221"/>
    </row>
    <row r="61" spans="1:5" ht="20.25" hidden="1">
      <c r="A61" s="94"/>
      <c r="B61" s="95" t="s">
        <v>138</v>
      </c>
      <c r="C61" s="328"/>
      <c r="D61" s="328"/>
      <c r="E61" s="221"/>
    </row>
    <row r="62" spans="1:5" ht="20.25" hidden="1">
      <c r="A62" s="94"/>
      <c r="B62" s="95" t="s">
        <v>139</v>
      </c>
      <c r="C62" s="328"/>
      <c r="D62" s="328"/>
      <c r="E62" s="221"/>
    </row>
    <row r="63" spans="1:5" ht="20.25" hidden="1">
      <c r="A63" s="94"/>
      <c r="B63" s="95" t="s">
        <v>140</v>
      </c>
      <c r="C63" s="328"/>
      <c r="D63" s="328"/>
      <c r="E63" s="221"/>
    </row>
    <row r="64" spans="1:5" ht="20.25">
      <c r="A64" s="52">
        <v>602300</v>
      </c>
      <c r="B64" s="53" t="s">
        <v>141</v>
      </c>
      <c r="C64" s="324"/>
      <c r="D64" s="324"/>
      <c r="E64" s="219"/>
    </row>
    <row r="65" spans="1:5" ht="38.25" thickBot="1">
      <c r="A65" s="52">
        <v>602400</v>
      </c>
      <c r="B65" s="53" t="s">
        <v>20</v>
      </c>
      <c r="C65" s="324">
        <v>964000</v>
      </c>
      <c r="D65" s="324">
        <v>964000</v>
      </c>
      <c r="E65" s="219"/>
    </row>
    <row r="66" spans="1:5" ht="21" thickBot="1">
      <c r="A66" s="54"/>
      <c r="B66" s="55" t="s">
        <v>142</v>
      </c>
      <c r="C66" s="166"/>
      <c r="D66" s="166">
        <f>D46</f>
        <v>0</v>
      </c>
      <c r="E66" s="212"/>
    </row>
    <row r="67" spans="3:5" ht="18">
      <c r="C67" s="20"/>
      <c r="D67" s="61"/>
      <c r="E67" s="20"/>
    </row>
    <row r="68" spans="3:5" ht="18">
      <c r="C68" s="20"/>
      <c r="D68" s="61"/>
      <c r="E68" s="20"/>
    </row>
    <row r="69" spans="1:4" s="329" customFormat="1" ht="38.25" customHeight="1">
      <c r="A69" s="335" t="s">
        <v>231</v>
      </c>
      <c r="B69" s="341"/>
      <c r="C69" s="342" t="s">
        <v>232</v>
      </c>
      <c r="D69" s="343"/>
    </row>
    <row r="70" spans="3:5" ht="18">
      <c r="C70" s="20"/>
      <c r="D70" s="61"/>
      <c r="E70" s="20"/>
    </row>
    <row r="71" spans="3:5" ht="18">
      <c r="C71" s="20"/>
      <c r="D71" s="61"/>
      <c r="E71" s="20"/>
    </row>
    <row r="72" spans="3:5" ht="18">
      <c r="C72" s="20"/>
      <c r="D72" s="61"/>
      <c r="E72" s="20"/>
    </row>
    <row r="73" spans="3:5" ht="18">
      <c r="C73" s="20"/>
      <c r="D73" s="61"/>
      <c r="E73" s="20"/>
    </row>
    <row r="74" spans="3:5" ht="18">
      <c r="C74" s="20"/>
      <c r="D74" s="61"/>
      <c r="E74" s="20"/>
    </row>
    <row r="75" spans="3:5" ht="18">
      <c r="C75" s="20"/>
      <c r="D75" s="61"/>
      <c r="E75" s="20"/>
    </row>
    <row r="76" spans="3:5" ht="18">
      <c r="C76" s="20"/>
      <c r="D76" s="61"/>
      <c r="E76" s="20"/>
    </row>
    <row r="77" spans="3:5" ht="18">
      <c r="C77" s="20"/>
      <c r="D77" s="61"/>
      <c r="E77" s="20"/>
    </row>
    <row r="78" spans="3:5" ht="18">
      <c r="C78" s="20"/>
      <c r="D78" s="61"/>
      <c r="E78" s="20"/>
    </row>
    <row r="79" spans="3:5" ht="18">
      <c r="C79" s="20"/>
      <c r="D79" s="61"/>
      <c r="E79" s="20"/>
    </row>
    <row r="80" spans="3:5" ht="18">
      <c r="C80" s="20"/>
      <c r="D80" s="61"/>
      <c r="E80" s="20"/>
    </row>
    <row r="81" spans="3:5" ht="18">
      <c r="C81" s="20"/>
      <c r="D81" s="61"/>
      <c r="E81" s="20"/>
    </row>
    <row r="82" spans="3:5" ht="18">
      <c r="C82" s="20"/>
      <c r="D82" s="61"/>
      <c r="E82" s="20"/>
    </row>
    <row r="83" spans="3:5" ht="18">
      <c r="C83" s="20"/>
      <c r="D83" s="61"/>
      <c r="E83" s="20"/>
    </row>
    <row r="84" spans="3:5" ht="18">
      <c r="C84" s="20"/>
      <c r="D84" s="61"/>
      <c r="E84" s="20"/>
    </row>
    <row r="85" spans="3:5" ht="18">
      <c r="C85" s="20"/>
      <c r="D85" s="61"/>
      <c r="E85" s="20"/>
    </row>
    <row r="86" spans="3:5" ht="18">
      <c r="C86" s="20"/>
      <c r="D86" s="61"/>
      <c r="E86" s="20"/>
    </row>
    <row r="87" spans="3:5" ht="18">
      <c r="C87" s="20"/>
      <c r="E87" s="20"/>
    </row>
    <row r="88" spans="3:5" ht="18">
      <c r="C88" s="20"/>
      <c r="E88" s="20"/>
    </row>
    <row r="89" spans="3:5" ht="18">
      <c r="C89" s="20"/>
      <c r="E89" s="20"/>
    </row>
    <row r="90" spans="3:5" ht="18">
      <c r="C90" s="20"/>
      <c r="E90" s="20"/>
    </row>
    <row r="91" spans="3:5" ht="18">
      <c r="C91" s="20"/>
      <c r="E91" s="20"/>
    </row>
    <row r="92" spans="3:5" ht="18">
      <c r="C92" s="20"/>
      <c r="E92" s="20"/>
    </row>
    <row r="93" spans="3:5" ht="18">
      <c r="C93" s="20"/>
      <c r="E93" s="20"/>
    </row>
    <row r="94" spans="3:5" ht="18">
      <c r="C94" s="20"/>
      <c r="E94" s="20"/>
    </row>
    <row r="95" spans="3:5" ht="18">
      <c r="C95" s="20"/>
      <c r="E95" s="20"/>
    </row>
    <row r="96" spans="3:5" ht="18">
      <c r="C96" s="20"/>
      <c r="E96" s="20"/>
    </row>
    <row r="97" spans="3:5" ht="18">
      <c r="C97" s="20"/>
      <c r="E97" s="20"/>
    </row>
    <row r="98" spans="3:5" ht="18">
      <c r="C98" s="20"/>
      <c r="E98" s="20"/>
    </row>
    <row r="99" spans="3:5" ht="18">
      <c r="C99" s="20"/>
      <c r="E99" s="20"/>
    </row>
    <row r="100" spans="3:5" ht="18">
      <c r="C100" s="20"/>
      <c r="E100" s="20"/>
    </row>
    <row r="101" spans="3:5" ht="18">
      <c r="C101" s="20"/>
      <c r="E101" s="20"/>
    </row>
    <row r="102" spans="3:5" ht="18">
      <c r="C102" s="20"/>
      <c r="E102" s="20"/>
    </row>
    <row r="103" spans="3:5" ht="18">
      <c r="C103" s="20"/>
      <c r="E103" s="20"/>
    </row>
    <row r="104" spans="3:5" ht="18">
      <c r="C104" s="20"/>
      <c r="E104" s="20"/>
    </row>
    <row r="105" spans="3:5" ht="18">
      <c r="C105" s="20"/>
      <c r="E105" s="20"/>
    </row>
    <row r="106" spans="3:5" ht="18">
      <c r="C106" s="20"/>
      <c r="E106" s="20"/>
    </row>
    <row r="107" spans="3:5" ht="18">
      <c r="C107" s="20"/>
      <c r="E107" s="20"/>
    </row>
    <row r="108" spans="3:5" ht="18">
      <c r="C108" s="20"/>
      <c r="E108" s="20"/>
    </row>
    <row r="109" spans="3:5" ht="18">
      <c r="C109" s="20"/>
      <c r="E109" s="20"/>
    </row>
    <row r="110" spans="3:5" ht="18">
      <c r="C110" s="20"/>
      <c r="E110" s="20"/>
    </row>
    <row r="111" spans="3:5" ht="18">
      <c r="C111" s="20"/>
      <c r="E111" s="20"/>
    </row>
    <row r="112" spans="3:5" ht="18">
      <c r="C112" s="20"/>
      <c r="E112" s="20"/>
    </row>
    <row r="113" spans="3:5" ht="18">
      <c r="C113" s="20"/>
      <c r="E113" s="20"/>
    </row>
    <row r="114" spans="3:5" ht="18">
      <c r="C114" s="20"/>
      <c r="E114" s="20"/>
    </row>
    <row r="115" spans="3:5" ht="18">
      <c r="C115" s="20"/>
      <c r="E115" s="20"/>
    </row>
    <row r="116" spans="3:5" ht="18">
      <c r="C116" s="20"/>
      <c r="E116" s="20"/>
    </row>
    <row r="117" spans="3:5" ht="18">
      <c r="C117" s="20"/>
      <c r="E117" s="20"/>
    </row>
    <row r="118" spans="3:5" ht="18">
      <c r="C118" s="20"/>
      <c r="E118" s="20"/>
    </row>
    <row r="119" spans="3:5" ht="18">
      <c r="C119" s="20"/>
      <c r="E119" s="20"/>
    </row>
    <row r="120" spans="3:5" ht="18">
      <c r="C120" s="20"/>
      <c r="E120" s="20"/>
    </row>
    <row r="121" spans="3:5" ht="18">
      <c r="C121" s="20"/>
      <c r="E121" s="20"/>
    </row>
    <row r="122" spans="3:5" ht="18">
      <c r="C122" s="20"/>
      <c r="E122" s="20"/>
    </row>
    <row r="123" spans="3:5" ht="18">
      <c r="C123" s="20"/>
      <c r="E123" s="20"/>
    </row>
    <row r="124" spans="3:5" ht="18">
      <c r="C124" s="20"/>
      <c r="E124" s="20"/>
    </row>
    <row r="125" spans="3:5" ht="18">
      <c r="C125" s="20"/>
      <c r="E125" s="20"/>
    </row>
    <row r="126" spans="3:5" ht="18">
      <c r="C126" s="20"/>
      <c r="E126" s="20"/>
    </row>
    <row r="127" spans="3:5" ht="18">
      <c r="C127" s="20"/>
      <c r="E127" s="20"/>
    </row>
    <row r="128" spans="3:5" ht="18">
      <c r="C128" s="20"/>
      <c r="E128" s="20"/>
    </row>
    <row r="129" spans="3:5" ht="18">
      <c r="C129" s="20"/>
      <c r="E129" s="20"/>
    </row>
    <row r="130" spans="3:5" ht="18">
      <c r="C130" s="20"/>
      <c r="E130" s="20"/>
    </row>
    <row r="131" spans="3:5" ht="18">
      <c r="C131" s="20"/>
      <c r="E131" s="20"/>
    </row>
    <row r="132" spans="3:5" ht="18">
      <c r="C132" s="20"/>
      <c r="E132" s="20"/>
    </row>
    <row r="133" spans="3:5" ht="18">
      <c r="C133" s="20"/>
      <c r="E133" s="20"/>
    </row>
    <row r="134" spans="3:5" ht="18">
      <c r="C134" s="20"/>
      <c r="E134" s="20"/>
    </row>
    <row r="135" spans="3:5" ht="18">
      <c r="C135" s="20"/>
      <c r="E135" s="20"/>
    </row>
    <row r="136" spans="3:5" ht="18">
      <c r="C136" s="20"/>
      <c r="E136" s="20"/>
    </row>
    <row r="137" spans="3:5" ht="18">
      <c r="C137" s="20"/>
      <c r="E137" s="20"/>
    </row>
    <row r="138" spans="3:5" ht="18">
      <c r="C138" s="20"/>
      <c r="E138" s="20"/>
    </row>
    <row r="139" spans="3:5" ht="18">
      <c r="C139" s="20"/>
      <c r="E139" s="20"/>
    </row>
    <row r="140" spans="3:5" ht="18">
      <c r="C140" s="20"/>
      <c r="E140" s="20"/>
    </row>
    <row r="141" spans="3:5" ht="18">
      <c r="C141" s="20"/>
      <c r="E141" s="20"/>
    </row>
    <row r="142" spans="3:5" ht="18">
      <c r="C142" s="20"/>
      <c r="E142" s="20"/>
    </row>
    <row r="143" spans="3:5" ht="18">
      <c r="C143" s="20"/>
      <c r="E143" s="20"/>
    </row>
    <row r="144" spans="3:5" ht="18">
      <c r="C144" s="20"/>
      <c r="E144" s="20"/>
    </row>
    <row r="145" spans="3:5" ht="18">
      <c r="C145" s="20"/>
      <c r="E145" s="20"/>
    </row>
    <row r="146" spans="3:5" ht="18">
      <c r="C146" s="20"/>
      <c r="E146" s="20"/>
    </row>
    <row r="147" spans="3:5" ht="18">
      <c r="C147" s="20"/>
      <c r="E147" s="20"/>
    </row>
    <row r="148" spans="3:5" ht="18">
      <c r="C148" s="20"/>
      <c r="E148" s="20"/>
    </row>
    <row r="149" spans="3:5" ht="18">
      <c r="C149" s="20"/>
      <c r="E149" s="20"/>
    </row>
    <row r="150" spans="3:5" ht="18">
      <c r="C150" s="20"/>
      <c r="E150" s="20"/>
    </row>
    <row r="151" spans="3:5" ht="18">
      <c r="C151" s="20"/>
      <c r="E151" s="20"/>
    </row>
    <row r="152" spans="3:5" ht="18">
      <c r="C152" s="20"/>
      <c r="E152" s="20"/>
    </row>
    <row r="153" spans="3:5" ht="18">
      <c r="C153" s="20"/>
      <c r="E153" s="20"/>
    </row>
    <row r="154" spans="3:5" ht="18">
      <c r="C154" s="20"/>
      <c r="E154" s="20"/>
    </row>
    <row r="155" spans="3:5" ht="18">
      <c r="C155" s="20"/>
      <c r="E155" s="20"/>
    </row>
    <row r="156" spans="3:5" ht="18">
      <c r="C156" s="20"/>
      <c r="E156" s="20"/>
    </row>
    <row r="157" spans="3:5" ht="18">
      <c r="C157" s="20"/>
      <c r="E157" s="20"/>
    </row>
    <row r="158" spans="3:5" ht="18">
      <c r="C158" s="20"/>
      <c r="E158" s="20"/>
    </row>
    <row r="159" spans="3:5" ht="18">
      <c r="C159" s="20"/>
      <c r="E159" s="20"/>
    </row>
    <row r="160" spans="3:5" ht="18">
      <c r="C160" s="20"/>
      <c r="E160" s="20"/>
    </row>
    <row r="161" spans="3:5" ht="18">
      <c r="C161" s="20"/>
      <c r="E161" s="20"/>
    </row>
    <row r="162" spans="3:5" ht="18">
      <c r="C162" s="20"/>
      <c r="E162" s="20"/>
    </row>
    <row r="163" spans="3:5" ht="18">
      <c r="C163" s="20"/>
      <c r="E163" s="20"/>
    </row>
    <row r="164" spans="3:5" ht="18">
      <c r="C164" s="20"/>
      <c r="E164" s="20"/>
    </row>
    <row r="165" spans="3:5" ht="18">
      <c r="C165" s="20"/>
      <c r="E165" s="20"/>
    </row>
    <row r="166" spans="3:5" ht="18">
      <c r="C166" s="20"/>
      <c r="E166" s="20"/>
    </row>
    <row r="167" spans="3:5" ht="18">
      <c r="C167" s="20"/>
      <c r="E167" s="20"/>
    </row>
    <row r="168" spans="3:5" ht="18">
      <c r="C168" s="20"/>
      <c r="E168" s="20"/>
    </row>
    <row r="169" spans="3:5" ht="18">
      <c r="C169" s="20"/>
      <c r="E169" s="20"/>
    </row>
    <row r="170" spans="3:5" ht="18">
      <c r="C170" s="20"/>
      <c r="E170" s="20"/>
    </row>
    <row r="171" spans="3:5" ht="18">
      <c r="C171" s="20"/>
      <c r="E171" s="20"/>
    </row>
    <row r="172" spans="3:5" ht="18">
      <c r="C172" s="20"/>
      <c r="E172" s="20"/>
    </row>
    <row r="173" spans="3:5" ht="18">
      <c r="C173" s="20"/>
      <c r="E173" s="20"/>
    </row>
    <row r="174" spans="3:5" ht="18">
      <c r="C174" s="20"/>
      <c r="E174" s="20"/>
    </row>
    <row r="175" spans="3:5" ht="18">
      <c r="C175" s="20"/>
      <c r="E175" s="20"/>
    </row>
    <row r="176" spans="3:5" ht="18">
      <c r="C176" s="20"/>
      <c r="E176" s="20"/>
    </row>
    <row r="177" spans="3:5" ht="18">
      <c r="C177" s="20"/>
      <c r="E177" s="20"/>
    </row>
    <row r="178" spans="3:5" ht="18">
      <c r="C178" s="20"/>
      <c r="E178" s="20"/>
    </row>
    <row r="179" spans="3:5" ht="18">
      <c r="C179" s="20"/>
      <c r="E179" s="20"/>
    </row>
    <row r="180" spans="3:5" ht="18">
      <c r="C180" s="20"/>
      <c r="E180" s="20"/>
    </row>
    <row r="181" spans="3:5" ht="18">
      <c r="C181" s="20"/>
      <c r="E181" s="20"/>
    </row>
    <row r="182" spans="3:5" ht="18">
      <c r="C182" s="20"/>
      <c r="E182" s="20"/>
    </row>
    <row r="183" spans="3:5" ht="18">
      <c r="C183" s="20"/>
      <c r="E183" s="20"/>
    </row>
    <row r="184" spans="3:5" ht="18">
      <c r="C184" s="20"/>
      <c r="E184" s="20"/>
    </row>
    <row r="185" spans="3:5" ht="18">
      <c r="C185" s="20"/>
      <c r="E185" s="20"/>
    </row>
    <row r="186" spans="3:5" ht="18">
      <c r="C186" s="20"/>
      <c r="E186" s="20"/>
    </row>
    <row r="187" spans="3:5" ht="18">
      <c r="C187" s="20"/>
      <c r="E187" s="20"/>
    </row>
    <row r="188" spans="3:5" ht="18">
      <c r="C188" s="20"/>
      <c r="E188" s="20"/>
    </row>
    <row r="189" spans="3:5" ht="18">
      <c r="C189" s="20"/>
      <c r="E189" s="20"/>
    </row>
    <row r="190" spans="3:5" ht="18">
      <c r="C190" s="20"/>
      <c r="E190" s="20"/>
    </row>
    <row r="191" spans="3:5" ht="18">
      <c r="C191" s="20"/>
      <c r="E191" s="20"/>
    </row>
    <row r="192" spans="3:5" ht="18">
      <c r="C192" s="20"/>
      <c r="E192" s="20"/>
    </row>
    <row r="193" spans="3:5" ht="18">
      <c r="C193" s="20"/>
      <c r="E193" s="20"/>
    </row>
    <row r="194" spans="3:5" ht="18">
      <c r="C194" s="20"/>
      <c r="E194" s="20"/>
    </row>
    <row r="195" spans="3:5" ht="18">
      <c r="C195" s="20"/>
      <c r="E195" s="20"/>
    </row>
    <row r="196" spans="3:5" ht="18">
      <c r="C196" s="20"/>
      <c r="E196" s="20"/>
    </row>
    <row r="197" spans="3:5" ht="18">
      <c r="C197" s="20"/>
      <c r="E197" s="20"/>
    </row>
    <row r="198" spans="3:5" ht="18">
      <c r="C198" s="20"/>
      <c r="E198" s="20"/>
    </row>
    <row r="199" spans="3:5" ht="18">
      <c r="C199" s="20"/>
      <c r="E199" s="20"/>
    </row>
    <row r="200" spans="3:5" ht="18">
      <c r="C200" s="20"/>
      <c r="E200" s="20"/>
    </row>
    <row r="201" spans="3:5" ht="18">
      <c r="C201" s="20"/>
      <c r="E201" s="20"/>
    </row>
    <row r="202" spans="3:5" ht="18">
      <c r="C202" s="20"/>
      <c r="E202" s="20"/>
    </row>
    <row r="203" spans="3:5" ht="18">
      <c r="C203" s="20"/>
      <c r="E203" s="20"/>
    </row>
    <row r="204" spans="3:5" ht="18">
      <c r="C204" s="20"/>
      <c r="E204" s="20"/>
    </row>
    <row r="205" spans="3:5" ht="18">
      <c r="C205" s="20"/>
      <c r="E205" s="20"/>
    </row>
    <row r="206" spans="3:5" ht="18">
      <c r="C206" s="20"/>
      <c r="E206" s="20"/>
    </row>
    <row r="207" spans="3:5" ht="18">
      <c r="C207" s="20"/>
      <c r="E207" s="20"/>
    </row>
    <row r="208" spans="3:5" ht="18">
      <c r="C208" s="20"/>
      <c r="E208" s="20"/>
    </row>
    <row r="209" spans="3:5" ht="18">
      <c r="C209" s="20"/>
      <c r="E209" s="20"/>
    </row>
    <row r="210" spans="3:5" ht="18">
      <c r="C210" s="20"/>
      <c r="E210" s="20"/>
    </row>
    <row r="211" spans="3:5" ht="18">
      <c r="C211" s="20"/>
      <c r="E211" s="20"/>
    </row>
    <row r="212" spans="3:5" ht="18">
      <c r="C212" s="20"/>
      <c r="E212" s="20"/>
    </row>
    <row r="213" spans="3:5" ht="18">
      <c r="C213" s="20"/>
      <c r="E213" s="20"/>
    </row>
    <row r="214" spans="3:5" ht="18">
      <c r="C214" s="20"/>
      <c r="E214" s="20"/>
    </row>
    <row r="215" spans="3:5" ht="18">
      <c r="C215" s="20"/>
      <c r="E215" s="20"/>
    </row>
    <row r="216" spans="3:5" ht="18">
      <c r="C216" s="20"/>
      <c r="E216" s="20"/>
    </row>
    <row r="217" spans="3:5" ht="18">
      <c r="C217" s="20"/>
      <c r="E217" s="20"/>
    </row>
    <row r="218" spans="3:5" ht="18">
      <c r="C218" s="20"/>
      <c r="E218" s="20"/>
    </row>
    <row r="219" spans="3:5" ht="18">
      <c r="C219" s="20"/>
      <c r="E219" s="20"/>
    </row>
    <row r="220" spans="3:5" ht="18">
      <c r="C220" s="20"/>
      <c r="E220" s="20"/>
    </row>
    <row r="221" spans="3:5" ht="18">
      <c r="C221" s="20"/>
      <c r="E221" s="20"/>
    </row>
    <row r="222" spans="3:5" ht="18">
      <c r="C222" s="20"/>
      <c r="E222" s="20"/>
    </row>
    <row r="223" spans="3:5" ht="18">
      <c r="C223" s="20"/>
      <c r="E223" s="20"/>
    </row>
    <row r="224" spans="3:5" ht="18">
      <c r="C224" s="20"/>
      <c r="E224" s="20"/>
    </row>
    <row r="225" spans="3:5" ht="18">
      <c r="C225" s="20"/>
      <c r="E225" s="20"/>
    </row>
    <row r="226" spans="3:5" ht="18">
      <c r="C226" s="20"/>
      <c r="E226" s="20"/>
    </row>
    <row r="227" spans="3:5" ht="18">
      <c r="C227" s="20"/>
      <c r="E227" s="20"/>
    </row>
    <row r="228" spans="3:5" ht="18">
      <c r="C228" s="20"/>
      <c r="E228" s="20"/>
    </row>
    <row r="229" spans="3:5" ht="18">
      <c r="C229" s="20"/>
      <c r="E229" s="20"/>
    </row>
    <row r="230" spans="3:5" ht="18">
      <c r="C230" s="20"/>
      <c r="E230" s="20"/>
    </row>
    <row r="231" spans="3:5" ht="18">
      <c r="C231" s="20"/>
      <c r="E231" s="20"/>
    </row>
    <row r="232" spans="3:5" ht="18">
      <c r="C232" s="20"/>
      <c r="E232" s="20"/>
    </row>
    <row r="233" spans="3:5" ht="18">
      <c r="C233" s="20"/>
      <c r="E233" s="20"/>
    </row>
    <row r="234" spans="3:5" ht="18">
      <c r="C234" s="20"/>
      <c r="E234" s="20"/>
    </row>
    <row r="235" spans="3:5" ht="18">
      <c r="C235" s="20"/>
      <c r="E235" s="20"/>
    </row>
    <row r="236" spans="3:5" ht="18">
      <c r="C236" s="20"/>
      <c r="E236" s="20"/>
    </row>
    <row r="237" spans="3:5" ht="18">
      <c r="C237" s="20"/>
      <c r="E237" s="20"/>
    </row>
    <row r="238" spans="3:5" ht="18">
      <c r="C238" s="20"/>
      <c r="E238" s="20"/>
    </row>
    <row r="239" spans="3:5" ht="18">
      <c r="C239" s="20"/>
      <c r="E239" s="20"/>
    </row>
    <row r="240" spans="3:5" ht="18">
      <c r="C240" s="20"/>
      <c r="E240" s="20"/>
    </row>
    <row r="241" spans="3:5" ht="18">
      <c r="C241" s="20"/>
      <c r="E241" s="20"/>
    </row>
    <row r="242" spans="3:5" ht="18">
      <c r="C242" s="20"/>
      <c r="E242" s="20"/>
    </row>
    <row r="243" spans="3:5" ht="18">
      <c r="C243" s="20"/>
      <c r="E243" s="20"/>
    </row>
    <row r="244" spans="3:5" ht="18">
      <c r="C244" s="20"/>
      <c r="E244" s="20"/>
    </row>
    <row r="245" spans="3:5" ht="18">
      <c r="C245" s="20"/>
      <c r="E245" s="20"/>
    </row>
    <row r="246" spans="3:5" ht="18">
      <c r="C246" s="20"/>
      <c r="E246" s="20"/>
    </row>
    <row r="247" spans="3:5" ht="18">
      <c r="C247" s="20"/>
      <c r="E247" s="20"/>
    </row>
    <row r="248" spans="3:5" ht="18">
      <c r="C248" s="20"/>
      <c r="E248" s="20"/>
    </row>
    <row r="249" spans="3:5" ht="18">
      <c r="C249" s="20"/>
      <c r="E249" s="20"/>
    </row>
    <row r="250" spans="3:5" ht="18">
      <c r="C250" s="20"/>
      <c r="E250" s="20"/>
    </row>
    <row r="251" spans="3:5" ht="18">
      <c r="C251" s="20"/>
      <c r="E251" s="20"/>
    </row>
    <row r="252" spans="3:5" ht="18">
      <c r="C252" s="20"/>
      <c r="E252" s="20"/>
    </row>
    <row r="253" spans="3:5" ht="18">
      <c r="C253" s="20"/>
      <c r="E253" s="20"/>
    </row>
    <row r="254" spans="3:5" ht="18">
      <c r="C254" s="20"/>
      <c r="E254" s="20"/>
    </row>
    <row r="255" spans="3:5" ht="18">
      <c r="C255" s="20"/>
      <c r="E255" s="20"/>
    </row>
    <row r="256" spans="3:5" ht="18">
      <c r="C256" s="20"/>
      <c r="E256" s="20"/>
    </row>
    <row r="257" spans="3:5" ht="18">
      <c r="C257" s="20"/>
      <c r="E257" s="20"/>
    </row>
    <row r="258" spans="3:5" ht="18">
      <c r="C258" s="20"/>
      <c r="E258" s="20"/>
    </row>
    <row r="259" spans="3:5" ht="18">
      <c r="C259" s="20"/>
      <c r="E259" s="20"/>
    </row>
    <row r="260" spans="3:5" ht="18">
      <c r="C260" s="20"/>
      <c r="E260" s="20"/>
    </row>
    <row r="261" spans="3:5" ht="18">
      <c r="C261" s="20"/>
      <c r="E261" s="20"/>
    </row>
    <row r="262" spans="3:5" ht="18">
      <c r="C262" s="20"/>
      <c r="E262" s="20"/>
    </row>
    <row r="263" spans="3:5" ht="18">
      <c r="C263" s="20"/>
      <c r="E263" s="20"/>
    </row>
    <row r="264" spans="3:5" ht="18">
      <c r="C264" s="20"/>
      <c r="E264" s="20"/>
    </row>
    <row r="265" spans="3:5" ht="18">
      <c r="C265" s="20"/>
      <c r="E265" s="20"/>
    </row>
    <row r="266" spans="3:5" ht="18">
      <c r="C266" s="20"/>
      <c r="E266" s="20"/>
    </row>
    <row r="267" spans="3:5" ht="18">
      <c r="C267" s="20"/>
      <c r="E267" s="20"/>
    </row>
    <row r="268" spans="3:5" ht="18">
      <c r="C268" s="20"/>
      <c r="E268" s="20"/>
    </row>
    <row r="269" spans="3:5" ht="18">
      <c r="C269" s="20"/>
      <c r="E269" s="20"/>
    </row>
    <row r="270" spans="3:5" ht="18">
      <c r="C270" s="20"/>
      <c r="E270" s="20"/>
    </row>
    <row r="271" spans="3:5" ht="18">
      <c r="C271" s="20"/>
      <c r="E271" s="20"/>
    </row>
    <row r="272" spans="3:5" ht="18">
      <c r="C272" s="20"/>
      <c r="E272" s="20"/>
    </row>
    <row r="273" spans="3:5" ht="18">
      <c r="C273" s="20"/>
      <c r="E273" s="20"/>
    </row>
    <row r="274" spans="3:5" ht="18">
      <c r="C274" s="20"/>
      <c r="E274" s="20"/>
    </row>
    <row r="275" spans="3:5" ht="18">
      <c r="C275" s="20"/>
      <c r="E275" s="20"/>
    </row>
    <row r="276" spans="3:5" ht="18">
      <c r="C276" s="20"/>
      <c r="E276" s="20"/>
    </row>
    <row r="277" spans="3:5" ht="18">
      <c r="C277" s="20"/>
      <c r="E277" s="20"/>
    </row>
    <row r="278" spans="3:5" ht="18">
      <c r="C278" s="20"/>
      <c r="E278" s="20"/>
    </row>
    <row r="279" spans="3:5" ht="18">
      <c r="C279" s="20"/>
      <c r="E279" s="20"/>
    </row>
    <row r="280" spans="3:5" ht="18">
      <c r="C280" s="20"/>
      <c r="E280" s="20"/>
    </row>
    <row r="281" spans="3:5" ht="18">
      <c r="C281" s="20"/>
      <c r="E281" s="20"/>
    </row>
    <row r="282" spans="3:5" ht="18">
      <c r="C282" s="20"/>
      <c r="E282" s="20"/>
    </row>
    <row r="283" spans="3:5" ht="18">
      <c r="C283" s="20"/>
      <c r="E283" s="20"/>
    </row>
    <row r="284" spans="3:5" ht="18">
      <c r="C284" s="20"/>
      <c r="E284" s="20"/>
    </row>
    <row r="285" spans="3:5" ht="18">
      <c r="C285" s="20"/>
      <c r="E285" s="20"/>
    </row>
    <row r="286" spans="3:5" ht="18">
      <c r="C286" s="20"/>
      <c r="E286" s="20"/>
    </row>
    <row r="287" spans="3:5" ht="18">
      <c r="C287" s="20"/>
      <c r="E287" s="20"/>
    </row>
    <row r="288" spans="3:5" ht="18">
      <c r="C288" s="20"/>
      <c r="E288" s="20"/>
    </row>
    <row r="289" spans="3:5" ht="18">
      <c r="C289" s="20"/>
      <c r="E289" s="20"/>
    </row>
    <row r="290" spans="3:5" ht="18">
      <c r="C290" s="20"/>
      <c r="E290" s="20"/>
    </row>
    <row r="291" spans="3:5" ht="18">
      <c r="C291" s="20"/>
      <c r="E291" s="20"/>
    </row>
    <row r="292" spans="3:5" ht="18">
      <c r="C292" s="20"/>
      <c r="E292" s="20"/>
    </row>
    <row r="293" spans="3:5" ht="18">
      <c r="C293" s="20"/>
      <c r="E293" s="20"/>
    </row>
    <row r="294" spans="3:5" ht="18">
      <c r="C294" s="20"/>
      <c r="E294" s="20"/>
    </row>
    <row r="295" spans="3:5" ht="18">
      <c r="C295" s="20"/>
      <c r="E295" s="20"/>
    </row>
    <row r="296" spans="3:5" ht="18">
      <c r="C296" s="20"/>
      <c r="E296" s="20"/>
    </row>
    <row r="297" spans="3:5" ht="18">
      <c r="C297" s="20"/>
      <c r="E297" s="20"/>
    </row>
    <row r="298" spans="3:5" ht="18">
      <c r="C298" s="20"/>
      <c r="E298" s="20"/>
    </row>
    <row r="299" spans="3:5" ht="18">
      <c r="C299" s="20"/>
      <c r="E299" s="20"/>
    </row>
    <row r="300" spans="3:5" ht="18">
      <c r="C300" s="20"/>
      <c r="E300" s="20"/>
    </row>
    <row r="301" spans="3:5" ht="18">
      <c r="C301" s="20"/>
      <c r="E301" s="20"/>
    </row>
    <row r="302" spans="3:5" ht="18">
      <c r="C302" s="20"/>
      <c r="E302" s="20"/>
    </row>
    <row r="303" spans="3:5" ht="18">
      <c r="C303" s="20"/>
      <c r="E303" s="20"/>
    </row>
    <row r="304" spans="3:5" ht="18">
      <c r="C304" s="20"/>
      <c r="E304" s="20"/>
    </row>
    <row r="305" spans="3:5" ht="18">
      <c r="C305" s="20"/>
      <c r="E305" s="20"/>
    </row>
    <row r="306" spans="3:5" ht="18">
      <c r="C306" s="20"/>
      <c r="E306" s="20"/>
    </row>
    <row r="307" spans="3:5" ht="18">
      <c r="C307" s="20"/>
      <c r="E307" s="20"/>
    </row>
    <row r="308" spans="3:5" ht="18">
      <c r="C308" s="20"/>
      <c r="E308" s="20"/>
    </row>
    <row r="309" spans="3:5" ht="18">
      <c r="C309" s="20"/>
      <c r="E309" s="20"/>
    </row>
    <row r="310" spans="3:5" ht="18">
      <c r="C310" s="20"/>
      <c r="E310" s="20"/>
    </row>
    <row r="311" spans="3:5" ht="18">
      <c r="C311" s="20"/>
      <c r="E311" s="20"/>
    </row>
    <row r="312" spans="3:5" ht="18">
      <c r="C312" s="20"/>
      <c r="E312" s="20"/>
    </row>
    <row r="313" spans="3:5" ht="18">
      <c r="C313" s="20"/>
      <c r="E313" s="20"/>
    </row>
    <row r="314" spans="3:5" ht="18">
      <c r="C314" s="20"/>
      <c r="E314" s="20"/>
    </row>
    <row r="315" spans="3:5" ht="18">
      <c r="C315" s="20"/>
      <c r="E315" s="20"/>
    </row>
    <row r="316" spans="3:5" ht="18">
      <c r="C316" s="20"/>
      <c r="E316" s="20"/>
    </row>
    <row r="317" spans="3:5" ht="18">
      <c r="C317" s="20"/>
      <c r="E317" s="20"/>
    </row>
    <row r="318" spans="3:5" ht="18">
      <c r="C318" s="20"/>
      <c r="E318" s="20"/>
    </row>
    <row r="319" spans="3:5" ht="18">
      <c r="C319" s="20"/>
      <c r="E319" s="20"/>
    </row>
    <row r="320" spans="3:5" ht="18">
      <c r="C320" s="20"/>
      <c r="E320" s="20"/>
    </row>
    <row r="321" spans="3:5" ht="18">
      <c r="C321" s="20"/>
      <c r="E321" s="20"/>
    </row>
    <row r="322" spans="3:5" ht="18">
      <c r="C322" s="20"/>
      <c r="E322" s="20"/>
    </row>
    <row r="323" spans="3:5" ht="18">
      <c r="C323" s="20"/>
      <c r="E323" s="20"/>
    </row>
    <row r="324" spans="3:5" ht="18">
      <c r="C324" s="20"/>
      <c r="E324" s="20"/>
    </row>
    <row r="325" spans="3:5" ht="18">
      <c r="C325" s="20"/>
      <c r="E325" s="20"/>
    </row>
    <row r="326" spans="3:5" ht="18">
      <c r="C326" s="20"/>
      <c r="E326" s="20"/>
    </row>
    <row r="327" spans="3:5" ht="18">
      <c r="C327" s="20"/>
      <c r="E327" s="20"/>
    </row>
    <row r="328" spans="3:5" ht="18">
      <c r="C328" s="20"/>
      <c r="E328" s="20"/>
    </row>
    <row r="329" spans="3:5" ht="18">
      <c r="C329" s="20"/>
      <c r="E329" s="20"/>
    </row>
    <row r="330" spans="3:5" ht="18">
      <c r="C330" s="20"/>
      <c r="E330" s="20"/>
    </row>
    <row r="331" spans="3:5" ht="18">
      <c r="C331" s="20"/>
      <c r="E331" s="20"/>
    </row>
    <row r="332" spans="3:5" ht="18">
      <c r="C332" s="20"/>
      <c r="E332" s="20"/>
    </row>
    <row r="333" spans="3:5" ht="18">
      <c r="C333" s="20"/>
      <c r="E333" s="20"/>
    </row>
    <row r="334" spans="3:5" ht="18">
      <c r="C334" s="20"/>
      <c r="E334" s="20"/>
    </row>
    <row r="335" spans="3:5" ht="18">
      <c r="C335" s="20"/>
      <c r="E335" s="20"/>
    </row>
    <row r="336" spans="3:5" ht="18">
      <c r="C336" s="20"/>
      <c r="E336" s="20"/>
    </row>
    <row r="337" spans="3:5" ht="18">
      <c r="C337" s="20"/>
      <c r="E337" s="20"/>
    </row>
    <row r="338" spans="3:5" ht="18">
      <c r="C338" s="20"/>
      <c r="E338" s="20"/>
    </row>
    <row r="339" spans="3:5" ht="18">
      <c r="C339" s="20"/>
      <c r="E339" s="20"/>
    </row>
    <row r="340" spans="3:5" ht="18">
      <c r="C340" s="20"/>
      <c r="E340" s="20"/>
    </row>
    <row r="341" spans="3:5" ht="18">
      <c r="C341" s="20"/>
      <c r="E341" s="20"/>
    </row>
    <row r="342" spans="3:5" ht="18">
      <c r="C342" s="20"/>
      <c r="E342" s="20"/>
    </row>
    <row r="343" spans="3:5" ht="18">
      <c r="C343" s="20"/>
      <c r="E343" s="20"/>
    </row>
    <row r="344" spans="3:5" ht="18">
      <c r="C344" s="20"/>
      <c r="E344" s="20"/>
    </row>
    <row r="345" spans="3:5" ht="18">
      <c r="C345" s="20"/>
      <c r="E345" s="20"/>
    </row>
    <row r="346" spans="3:5" ht="18">
      <c r="C346" s="20"/>
      <c r="E346" s="20"/>
    </row>
    <row r="347" spans="3:5" ht="18">
      <c r="C347" s="20"/>
      <c r="E347" s="20"/>
    </row>
    <row r="348" spans="3:5" ht="18">
      <c r="C348" s="20"/>
      <c r="E348" s="20"/>
    </row>
    <row r="349" spans="3:5" ht="18">
      <c r="C349" s="20"/>
      <c r="E349" s="20"/>
    </row>
    <row r="350" spans="3:5" ht="18">
      <c r="C350" s="20"/>
      <c r="E350" s="20"/>
    </row>
    <row r="351" spans="3:5" ht="18">
      <c r="C351" s="20"/>
      <c r="E351" s="20"/>
    </row>
    <row r="352" spans="3:5" ht="18">
      <c r="C352" s="20"/>
      <c r="E352" s="20"/>
    </row>
    <row r="353" spans="3:5" ht="18">
      <c r="C353" s="20"/>
      <c r="E353" s="20"/>
    </row>
    <row r="354" spans="3:5" ht="18">
      <c r="C354" s="20"/>
      <c r="E354" s="20"/>
    </row>
    <row r="355" spans="3:5" ht="18">
      <c r="C355" s="20"/>
      <c r="E355" s="20"/>
    </row>
    <row r="356" spans="3:5" ht="18">
      <c r="C356" s="20"/>
      <c r="E356" s="20"/>
    </row>
    <row r="357" spans="3:5" ht="18">
      <c r="C357" s="20"/>
      <c r="E357" s="20"/>
    </row>
    <row r="358" spans="3:5" ht="18">
      <c r="C358" s="20"/>
      <c r="E358" s="20"/>
    </row>
    <row r="359" spans="3:5" ht="18">
      <c r="C359" s="20"/>
      <c r="E359" s="20"/>
    </row>
    <row r="360" spans="3:5" ht="18">
      <c r="C360" s="20"/>
      <c r="E360" s="20"/>
    </row>
    <row r="361" spans="3:5" ht="18">
      <c r="C361" s="20"/>
      <c r="E361" s="20"/>
    </row>
    <row r="362" spans="3:5" ht="18">
      <c r="C362" s="20"/>
      <c r="E362" s="20"/>
    </row>
    <row r="363" spans="3:5" ht="18">
      <c r="C363" s="20"/>
      <c r="E363" s="20"/>
    </row>
    <row r="364" spans="3:5" ht="18">
      <c r="C364" s="20"/>
      <c r="E364" s="20"/>
    </row>
    <row r="365" spans="3:5" ht="18">
      <c r="C365" s="20"/>
      <c r="E365" s="20"/>
    </row>
    <row r="366" spans="3:5" ht="18">
      <c r="C366" s="20"/>
      <c r="E366" s="20"/>
    </row>
    <row r="367" spans="3:5" ht="18">
      <c r="C367" s="20"/>
      <c r="E367" s="20"/>
    </row>
    <row r="368" spans="3:5" ht="18">
      <c r="C368" s="20"/>
      <c r="E368" s="20"/>
    </row>
    <row r="369" spans="3:5" ht="18">
      <c r="C369" s="20"/>
      <c r="E369" s="20"/>
    </row>
    <row r="370" spans="3:5" ht="18">
      <c r="C370" s="20"/>
      <c r="E370" s="20"/>
    </row>
    <row r="371" spans="3:5" ht="18">
      <c r="C371" s="20"/>
      <c r="E371" s="20"/>
    </row>
    <row r="372" spans="3:5" ht="18">
      <c r="C372" s="20"/>
      <c r="E372" s="20"/>
    </row>
    <row r="373" spans="3:5" ht="18">
      <c r="C373" s="20"/>
      <c r="E373" s="20"/>
    </row>
    <row r="374" spans="3:5" ht="18">
      <c r="C374" s="20"/>
      <c r="E374" s="20"/>
    </row>
    <row r="375" spans="3:5" ht="18">
      <c r="C375" s="20"/>
      <c r="E375" s="20"/>
    </row>
    <row r="376" spans="3:5" ht="18">
      <c r="C376" s="20"/>
      <c r="E376" s="20"/>
    </row>
    <row r="377" spans="3:5" ht="18">
      <c r="C377" s="20"/>
      <c r="E377" s="20"/>
    </row>
    <row r="378" spans="3:5" ht="18">
      <c r="C378" s="20"/>
      <c r="E378" s="20"/>
    </row>
    <row r="379" spans="3:5" ht="18">
      <c r="C379" s="20"/>
      <c r="E379" s="20"/>
    </row>
    <row r="380" spans="3:5" ht="18">
      <c r="C380" s="20"/>
      <c r="E380" s="20"/>
    </row>
    <row r="381" spans="3:5" ht="18">
      <c r="C381" s="20"/>
      <c r="E381" s="20"/>
    </row>
    <row r="382" spans="3:5" ht="18">
      <c r="C382" s="20"/>
      <c r="E382" s="20"/>
    </row>
    <row r="383" spans="3:5" ht="18">
      <c r="C383" s="20"/>
      <c r="E383" s="20"/>
    </row>
    <row r="384" spans="3:5" ht="18">
      <c r="C384" s="20"/>
      <c r="E384" s="20"/>
    </row>
    <row r="385" spans="3:5" ht="18">
      <c r="C385" s="20"/>
      <c r="E385" s="20"/>
    </row>
    <row r="386" spans="3:5" ht="18">
      <c r="C386" s="20"/>
      <c r="E386" s="20"/>
    </row>
    <row r="387" spans="3:5" ht="18">
      <c r="C387" s="20"/>
      <c r="E387" s="20"/>
    </row>
    <row r="388" spans="3:5" ht="18">
      <c r="C388" s="20"/>
      <c r="E388" s="20"/>
    </row>
    <row r="389" spans="3:5" ht="18">
      <c r="C389" s="20"/>
      <c r="E389" s="20"/>
    </row>
    <row r="390" spans="3:5" ht="18">
      <c r="C390" s="20"/>
      <c r="E390" s="20"/>
    </row>
    <row r="391" spans="3:5" ht="18">
      <c r="C391" s="20"/>
      <c r="E391" s="20"/>
    </row>
    <row r="392" spans="3:5" ht="18">
      <c r="C392" s="20"/>
      <c r="E392" s="20"/>
    </row>
    <row r="393" spans="3:5" ht="18">
      <c r="C393" s="20"/>
      <c r="E393" s="20"/>
    </row>
    <row r="394" spans="3:5" ht="18">
      <c r="C394" s="20"/>
      <c r="E394" s="20"/>
    </row>
    <row r="395" spans="3:5" ht="18">
      <c r="C395" s="20"/>
      <c r="E395" s="20"/>
    </row>
    <row r="396" spans="3:5" ht="18">
      <c r="C396" s="20"/>
      <c r="E396" s="20"/>
    </row>
    <row r="397" spans="3:5" ht="18">
      <c r="C397" s="20"/>
      <c r="E397" s="20"/>
    </row>
    <row r="398" spans="3:5" ht="18">
      <c r="C398" s="20"/>
      <c r="E398" s="20"/>
    </row>
    <row r="399" spans="3:5" ht="18">
      <c r="C399" s="20"/>
      <c r="E399" s="20"/>
    </row>
    <row r="400" spans="3:5" ht="18">
      <c r="C400" s="20"/>
      <c r="E400" s="20"/>
    </row>
    <row r="401" spans="3:5" ht="18">
      <c r="C401" s="20"/>
      <c r="E401" s="20"/>
    </row>
    <row r="402" spans="3:5" ht="18">
      <c r="C402" s="20"/>
      <c r="E402" s="20"/>
    </row>
    <row r="403" spans="3:5" ht="18">
      <c r="C403" s="20"/>
      <c r="E403" s="20"/>
    </row>
    <row r="404" spans="3:5" ht="18">
      <c r="C404" s="20"/>
      <c r="E404" s="20"/>
    </row>
    <row r="405" spans="3:5" ht="18">
      <c r="C405" s="20"/>
      <c r="E405" s="20"/>
    </row>
    <row r="406" spans="3:5" ht="18">
      <c r="C406" s="20"/>
      <c r="E406" s="20"/>
    </row>
    <row r="407" spans="3:5" ht="18">
      <c r="C407" s="20"/>
      <c r="E407" s="20"/>
    </row>
    <row r="408" spans="3:5" ht="18">
      <c r="C408" s="20"/>
      <c r="E408" s="20"/>
    </row>
    <row r="409" spans="3:5" ht="18">
      <c r="C409" s="20"/>
      <c r="E409" s="20"/>
    </row>
    <row r="410" spans="3:5" ht="18">
      <c r="C410" s="20"/>
      <c r="E410" s="20"/>
    </row>
    <row r="411" spans="3:5" ht="18">
      <c r="C411" s="20"/>
      <c r="E411" s="20"/>
    </row>
    <row r="412" spans="3:5" ht="18">
      <c r="C412" s="20"/>
      <c r="E412" s="20"/>
    </row>
    <row r="413" spans="3:5" ht="18">
      <c r="C413" s="20"/>
      <c r="E413" s="20"/>
    </row>
    <row r="414" spans="3:5" ht="18">
      <c r="C414" s="20"/>
      <c r="E414" s="20"/>
    </row>
    <row r="415" spans="3:5" ht="18">
      <c r="C415" s="20"/>
      <c r="E415" s="20"/>
    </row>
    <row r="416" spans="3:5" ht="18">
      <c r="C416" s="20"/>
      <c r="E416" s="20"/>
    </row>
    <row r="417" spans="3:5" ht="18">
      <c r="C417" s="20"/>
      <c r="E417" s="20"/>
    </row>
    <row r="418" spans="3:5" ht="18">
      <c r="C418" s="20"/>
      <c r="E418" s="20"/>
    </row>
    <row r="419" spans="3:5" ht="18">
      <c r="C419" s="20"/>
      <c r="E419" s="20"/>
    </row>
    <row r="420" spans="3:5" ht="18">
      <c r="C420" s="20"/>
      <c r="E420" s="20"/>
    </row>
    <row r="421" spans="3:5" ht="18">
      <c r="C421" s="20"/>
      <c r="E421" s="20"/>
    </row>
    <row r="422" spans="3:5" ht="18">
      <c r="C422" s="20"/>
      <c r="E422" s="20"/>
    </row>
    <row r="423" spans="3:5" ht="18">
      <c r="C423" s="20"/>
      <c r="E423" s="20"/>
    </row>
    <row r="424" spans="3:5" ht="18">
      <c r="C424" s="20"/>
      <c r="E424" s="20"/>
    </row>
    <row r="425" spans="3:5" ht="18">
      <c r="C425" s="20"/>
      <c r="E425" s="20"/>
    </row>
    <row r="426" spans="3:5" ht="18">
      <c r="C426" s="20"/>
      <c r="E426" s="20"/>
    </row>
    <row r="427" spans="3:5" ht="18">
      <c r="C427" s="20"/>
      <c r="E427" s="20"/>
    </row>
    <row r="428" spans="3:5" ht="18">
      <c r="C428" s="20"/>
      <c r="E428" s="20"/>
    </row>
    <row r="429" spans="3:5" ht="18">
      <c r="C429" s="20"/>
      <c r="E429" s="20"/>
    </row>
    <row r="430" spans="3:5" ht="18">
      <c r="C430" s="20"/>
      <c r="E430" s="20"/>
    </row>
    <row r="431" spans="3:5" ht="18">
      <c r="C431" s="20"/>
      <c r="E431" s="20"/>
    </row>
    <row r="432" spans="3:5" ht="18">
      <c r="C432" s="20"/>
      <c r="E432" s="20"/>
    </row>
    <row r="433" spans="3:5" ht="18">
      <c r="C433" s="20"/>
      <c r="E433" s="20"/>
    </row>
    <row r="434" spans="3:5" ht="18">
      <c r="C434" s="20"/>
      <c r="E434" s="20"/>
    </row>
    <row r="435" spans="3:5" ht="18">
      <c r="C435" s="20"/>
      <c r="E435" s="20"/>
    </row>
    <row r="436" spans="3:5" ht="18">
      <c r="C436" s="20"/>
      <c r="E436" s="20"/>
    </row>
    <row r="437" spans="3:5" ht="18">
      <c r="C437" s="20"/>
      <c r="E437" s="20"/>
    </row>
    <row r="438" spans="3:5" ht="18">
      <c r="C438" s="20"/>
      <c r="E438" s="20"/>
    </row>
    <row r="439" spans="3:5" ht="18">
      <c r="C439" s="20"/>
      <c r="E439" s="20"/>
    </row>
    <row r="440" spans="3:5" ht="18">
      <c r="C440" s="20"/>
      <c r="E440" s="20"/>
    </row>
    <row r="441" spans="3:5" ht="18">
      <c r="C441" s="20"/>
      <c r="E441" s="20"/>
    </row>
    <row r="442" spans="3:5" ht="18">
      <c r="C442" s="20"/>
      <c r="E442" s="20"/>
    </row>
    <row r="443" spans="3:5" ht="18">
      <c r="C443" s="20"/>
      <c r="E443" s="20"/>
    </row>
    <row r="444" spans="3:5" ht="18">
      <c r="C444" s="20"/>
      <c r="E444" s="20"/>
    </row>
    <row r="445" spans="3:5" ht="18">
      <c r="C445" s="20"/>
      <c r="E445" s="20"/>
    </row>
    <row r="446" spans="3:5" ht="18">
      <c r="C446" s="20"/>
      <c r="E446" s="20"/>
    </row>
    <row r="447" spans="3:5" ht="18">
      <c r="C447" s="20"/>
      <c r="E447" s="20"/>
    </row>
    <row r="448" spans="3:5" ht="18">
      <c r="C448" s="20"/>
      <c r="E448" s="20"/>
    </row>
    <row r="449" spans="3:5" ht="18">
      <c r="C449" s="20"/>
      <c r="E449" s="20"/>
    </row>
    <row r="450" spans="3:5" ht="18">
      <c r="C450" s="20"/>
      <c r="E450" s="20"/>
    </row>
    <row r="451" spans="3:5" ht="18">
      <c r="C451" s="20"/>
      <c r="E451" s="20"/>
    </row>
    <row r="452" spans="3:5" ht="18">
      <c r="C452" s="20"/>
      <c r="E452" s="20"/>
    </row>
    <row r="453" spans="3:5" ht="18">
      <c r="C453" s="20"/>
      <c r="E453" s="20"/>
    </row>
    <row r="454" spans="3:5" ht="18">
      <c r="C454" s="20"/>
      <c r="E454" s="20"/>
    </row>
    <row r="455" spans="3:5" ht="18">
      <c r="C455" s="20"/>
      <c r="E455" s="20"/>
    </row>
    <row r="456" spans="3:5" ht="18">
      <c r="C456" s="20"/>
      <c r="E456" s="20"/>
    </row>
    <row r="457" spans="3:5" ht="18">
      <c r="C457" s="20"/>
      <c r="E457" s="20"/>
    </row>
    <row r="458" spans="3:5" ht="18">
      <c r="C458" s="20"/>
      <c r="E458" s="20"/>
    </row>
    <row r="459" spans="3:5" ht="18">
      <c r="C459" s="20"/>
      <c r="E459" s="20"/>
    </row>
    <row r="460" spans="3:5" ht="18">
      <c r="C460" s="20"/>
      <c r="E460" s="20"/>
    </row>
    <row r="461" spans="3:5" ht="18">
      <c r="C461" s="20"/>
      <c r="E461" s="20"/>
    </row>
    <row r="462" spans="3:5" ht="18">
      <c r="C462" s="20"/>
      <c r="E462" s="20"/>
    </row>
    <row r="463" spans="3:5" ht="18">
      <c r="C463" s="20"/>
      <c r="E463" s="20"/>
    </row>
    <row r="464" spans="3:5" ht="18">
      <c r="C464" s="20"/>
      <c r="E464" s="20"/>
    </row>
    <row r="465" spans="3:5" ht="18">
      <c r="C465" s="20"/>
      <c r="E465" s="20"/>
    </row>
    <row r="466" spans="3:5" ht="18">
      <c r="C466" s="20"/>
      <c r="E466" s="20"/>
    </row>
    <row r="467" spans="3:5" ht="18">
      <c r="C467" s="20"/>
      <c r="E467" s="20"/>
    </row>
    <row r="468" spans="3:5" ht="18">
      <c r="C468" s="20"/>
      <c r="E468" s="20"/>
    </row>
    <row r="469" spans="3:5" ht="18">
      <c r="C469" s="20"/>
      <c r="E469" s="20"/>
    </row>
    <row r="470" spans="3:5" ht="18">
      <c r="C470" s="20"/>
      <c r="E470" s="20"/>
    </row>
    <row r="471" spans="3:5" ht="18">
      <c r="C471" s="20"/>
      <c r="E471" s="20"/>
    </row>
    <row r="472" spans="3:5" ht="18">
      <c r="C472" s="20"/>
      <c r="E472" s="20"/>
    </row>
    <row r="473" spans="3:5" ht="18">
      <c r="C473" s="20"/>
      <c r="E473" s="20"/>
    </row>
    <row r="474" spans="3:5" ht="18">
      <c r="C474" s="20"/>
      <c r="E474" s="20"/>
    </row>
    <row r="475" spans="3:5" ht="18">
      <c r="C475" s="20"/>
      <c r="E475" s="20"/>
    </row>
    <row r="476" spans="3:5" ht="18">
      <c r="C476" s="20"/>
      <c r="E476" s="20"/>
    </row>
    <row r="477" spans="3:5" ht="18">
      <c r="C477" s="20"/>
      <c r="E477" s="20"/>
    </row>
    <row r="478" spans="3:5" ht="18">
      <c r="C478" s="20"/>
      <c r="E478" s="20"/>
    </row>
    <row r="479" spans="3:5" ht="18">
      <c r="C479" s="20"/>
      <c r="E479" s="20"/>
    </row>
    <row r="480" spans="3:5" ht="18">
      <c r="C480" s="20"/>
      <c r="E480" s="20"/>
    </row>
    <row r="481" spans="3:5" ht="18">
      <c r="C481" s="20"/>
      <c r="E481" s="20"/>
    </row>
    <row r="482" spans="3:5" ht="18">
      <c r="C482" s="20"/>
      <c r="E482" s="20"/>
    </row>
    <row r="483" spans="3:5" ht="18">
      <c r="C483" s="20"/>
      <c r="E483" s="20"/>
    </row>
    <row r="484" spans="3:5" ht="18">
      <c r="C484" s="20"/>
      <c r="E484" s="20"/>
    </row>
    <row r="485" spans="3:5" ht="18">
      <c r="C485" s="20"/>
      <c r="E485" s="20"/>
    </row>
    <row r="486" spans="3:5" ht="18">
      <c r="C486" s="20"/>
      <c r="E486" s="20"/>
    </row>
    <row r="487" spans="3:5" ht="18">
      <c r="C487" s="20"/>
      <c r="E487" s="20"/>
    </row>
    <row r="488" spans="3:5" ht="18">
      <c r="C488" s="20"/>
      <c r="E488" s="20"/>
    </row>
    <row r="489" spans="3:5" ht="18">
      <c r="C489" s="20"/>
      <c r="E489" s="20"/>
    </row>
    <row r="490" spans="3:5" ht="18">
      <c r="C490" s="20"/>
      <c r="E490" s="20"/>
    </row>
    <row r="491" spans="3:5" ht="18">
      <c r="C491" s="20"/>
      <c r="E491" s="20"/>
    </row>
    <row r="492" spans="3:5" ht="18">
      <c r="C492" s="20"/>
      <c r="E492" s="20"/>
    </row>
    <row r="493" spans="3:5" ht="18">
      <c r="C493" s="20"/>
      <c r="E493" s="20"/>
    </row>
    <row r="494" spans="3:5" ht="18">
      <c r="C494" s="20"/>
      <c r="E494" s="20"/>
    </row>
    <row r="495" spans="3:5" ht="18">
      <c r="C495" s="20"/>
      <c r="E495" s="20"/>
    </row>
    <row r="496" spans="3:5" ht="18">
      <c r="C496" s="20"/>
      <c r="E496" s="20"/>
    </row>
    <row r="497" spans="3:5" ht="18">
      <c r="C497" s="20"/>
      <c r="E497" s="20"/>
    </row>
    <row r="498" spans="3:5" ht="18">
      <c r="C498" s="20"/>
      <c r="E498" s="20"/>
    </row>
    <row r="499" spans="3:5" ht="18">
      <c r="C499" s="20"/>
      <c r="E499" s="20"/>
    </row>
    <row r="500" spans="3:5" ht="18">
      <c r="C500" s="20"/>
      <c r="E500" s="20"/>
    </row>
    <row r="501" spans="3:5" ht="18">
      <c r="C501" s="20"/>
      <c r="E501" s="20"/>
    </row>
    <row r="502" spans="3:5" ht="18">
      <c r="C502" s="20"/>
      <c r="E502" s="20"/>
    </row>
    <row r="503" spans="3:5" ht="18">
      <c r="C503" s="20"/>
      <c r="E503" s="20"/>
    </row>
    <row r="504" spans="3:5" ht="18">
      <c r="C504" s="20"/>
      <c r="E504" s="20"/>
    </row>
    <row r="505" spans="3:5" ht="18">
      <c r="C505" s="20"/>
      <c r="E505" s="20"/>
    </row>
    <row r="506" spans="3:5" ht="18">
      <c r="C506" s="20"/>
      <c r="E506" s="20"/>
    </row>
    <row r="507" spans="3:5" ht="18">
      <c r="C507" s="20"/>
      <c r="E507" s="20"/>
    </row>
    <row r="508" spans="3:5" ht="18">
      <c r="C508" s="20"/>
      <c r="E508" s="20"/>
    </row>
    <row r="509" spans="3:5" ht="18">
      <c r="C509" s="20"/>
      <c r="E509" s="20"/>
    </row>
    <row r="510" spans="3:5" ht="18">
      <c r="C510" s="20"/>
      <c r="E510" s="20"/>
    </row>
    <row r="511" spans="3:5" ht="18">
      <c r="C511" s="20"/>
      <c r="E511" s="20"/>
    </row>
    <row r="512" spans="3:5" ht="18">
      <c r="C512" s="20"/>
      <c r="E512" s="20"/>
    </row>
    <row r="513" spans="3:5" ht="18">
      <c r="C513" s="20"/>
      <c r="E513" s="20"/>
    </row>
    <row r="514" spans="3:5" ht="18">
      <c r="C514" s="20"/>
      <c r="E514" s="20"/>
    </row>
    <row r="515" spans="3:5" ht="18">
      <c r="C515" s="20"/>
      <c r="E515" s="20"/>
    </row>
    <row r="516" spans="3:5" ht="18">
      <c r="C516" s="20"/>
      <c r="E516" s="20"/>
    </row>
    <row r="517" spans="3:5" ht="18">
      <c r="C517" s="20"/>
      <c r="E517" s="20"/>
    </row>
    <row r="518" spans="3:5" ht="18">
      <c r="C518" s="20"/>
      <c r="E518" s="20"/>
    </row>
    <row r="519" spans="3:5" ht="18">
      <c r="C519" s="20"/>
      <c r="E519" s="20"/>
    </row>
    <row r="520" spans="3:5" ht="18">
      <c r="C520" s="20"/>
      <c r="E520" s="20"/>
    </row>
    <row r="521" spans="3:5" ht="18">
      <c r="C521" s="20"/>
      <c r="E521" s="20"/>
    </row>
    <row r="522" spans="3:5" ht="18">
      <c r="C522" s="20"/>
      <c r="E522" s="20"/>
    </row>
    <row r="523" spans="3:5" ht="18">
      <c r="C523" s="20"/>
      <c r="E523" s="20"/>
    </row>
    <row r="524" spans="3:5" ht="18">
      <c r="C524" s="20"/>
      <c r="E524" s="20"/>
    </row>
    <row r="525" spans="3:5" ht="18">
      <c r="C525" s="20"/>
      <c r="E525" s="20"/>
    </row>
    <row r="526" spans="3:5" ht="18">
      <c r="C526" s="20"/>
      <c r="E526" s="20"/>
    </row>
    <row r="527" spans="3:5" ht="18">
      <c r="C527" s="20"/>
      <c r="E527" s="20"/>
    </row>
    <row r="528" spans="3:5" ht="18">
      <c r="C528" s="20"/>
      <c r="E528" s="20"/>
    </row>
    <row r="529" spans="3:5" ht="18">
      <c r="C529" s="20"/>
      <c r="E529" s="20"/>
    </row>
    <row r="530" spans="3:5" ht="18">
      <c r="C530" s="20"/>
      <c r="E530" s="20"/>
    </row>
    <row r="531" spans="3:5" ht="18">
      <c r="C531" s="20"/>
      <c r="E531" s="20"/>
    </row>
    <row r="532" spans="3:5" ht="18">
      <c r="C532" s="20"/>
      <c r="E532" s="20"/>
    </row>
    <row r="533" spans="3:5" ht="18">
      <c r="C533" s="20"/>
      <c r="E533" s="20"/>
    </row>
    <row r="534" spans="3:5" ht="18">
      <c r="C534" s="20"/>
      <c r="E534" s="20"/>
    </row>
    <row r="535" spans="3:5" ht="18">
      <c r="C535" s="20"/>
      <c r="E535" s="20"/>
    </row>
    <row r="536" spans="3:5" ht="18">
      <c r="C536" s="20"/>
      <c r="E536" s="20"/>
    </row>
    <row r="537" spans="3:5" ht="18">
      <c r="C537" s="20"/>
      <c r="E537" s="20"/>
    </row>
    <row r="538" spans="3:5" ht="18">
      <c r="C538" s="20"/>
      <c r="E538" s="20"/>
    </row>
    <row r="539" spans="3:5" ht="18">
      <c r="C539" s="20"/>
      <c r="E539" s="20"/>
    </row>
    <row r="540" spans="3:5" ht="18">
      <c r="C540" s="20"/>
      <c r="E540" s="20"/>
    </row>
    <row r="541" spans="3:5" ht="18">
      <c r="C541" s="20"/>
      <c r="E541" s="20"/>
    </row>
    <row r="542" spans="3:5" ht="18">
      <c r="C542" s="20"/>
      <c r="E542" s="20"/>
    </row>
    <row r="543" spans="3:5" ht="18">
      <c r="C543" s="20"/>
      <c r="E543" s="20"/>
    </row>
    <row r="544" spans="3:5" ht="18">
      <c r="C544" s="20"/>
      <c r="E544" s="20"/>
    </row>
    <row r="545" spans="3:5" ht="18">
      <c r="C545" s="20"/>
      <c r="E545" s="20"/>
    </row>
    <row r="546" spans="3:5" ht="18">
      <c r="C546" s="20"/>
      <c r="E546" s="20"/>
    </row>
    <row r="547" spans="3:5" ht="18">
      <c r="C547" s="20"/>
      <c r="E547" s="20"/>
    </row>
    <row r="548" spans="3:5" ht="18">
      <c r="C548" s="20"/>
      <c r="E548" s="20"/>
    </row>
    <row r="549" spans="3:5" ht="18">
      <c r="C549" s="20"/>
      <c r="E549" s="20"/>
    </row>
    <row r="550" spans="3:5" ht="18">
      <c r="C550" s="20"/>
      <c r="E550" s="20"/>
    </row>
    <row r="551" spans="3:5" ht="18">
      <c r="C551" s="20"/>
      <c r="E551" s="20"/>
    </row>
    <row r="552" spans="3:5" ht="18">
      <c r="C552" s="20"/>
      <c r="E552" s="20"/>
    </row>
    <row r="553" spans="3:5" ht="18">
      <c r="C553" s="20"/>
      <c r="E553" s="20"/>
    </row>
    <row r="554" spans="3:5" ht="18">
      <c r="C554" s="20"/>
      <c r="E554" s="20"/>
    </row>
    <row r="555" spans="3:5" ht="18">
      <c r="C555" s="20"/>
      <c r="E555" s="20"/>
    </row>
    <row r="556" spans="3:5" ht="18">
      <c r="C556" s="20"/>
      <c r="E556" s="20"/>
    </row>
    <row r="557" spans="3:5" ht="18">
      <c r="C557" s="20"/>
      <c r="E557" s="20"/>
    </row>
    <row r="558" spans="3:5" ht="18">
      <c r="C558" s="20"/>
      <c r="E558" s="20"/>
    </row>
    <row r="559" spans="3:5" ht="18">
      <c r="C559" s="20"/>
      <c r="E559" s="20"/>
    </row>
    <row r="560" spans="3:5" ht="18">
      <c r="C560" s="20"/>
      <c r="E560" s="20"/>
    </row>
    <row r="561" spans="3:5" ht="18">
      <c r="C561" s="20"/>
      <c r="E561" s="20"/>
    </row>
    <row r="562" spans="3:5" ht="18">
      <c r="C562" s="20"/>
      <c r="E562" s="20"/>
    </row>
    <row r="563" spans="3:5" ht="18">
      <c r="C563" s="20"/>
      <c r="E563" s="20"/>
    </row>
    <row r="564" spans="3:5" ht="18">
      <c r="C564" s="20"/>
      <c r="E564" s="20"/>
    </row>
    <row r="565" spans="3:5" ht="18">
      <c r="C565" s="20"/>
      <c r="E565" s="20"/>
    </row>
    <row r="566" spans="3:5" ht="18">
      <c r="C566" s="20"/>
      <c r="E566" s="20"/>
    </row>
    <row r="567" spans="3:5" ht="18">
      <c r="C567" s="20"/>
      <c r="E567" s="20"/>
    </row>
    <row r="568" spans="3:5" ht="18">
      <c r="C568" s="20"/>
      <c r="E568" s="20"/>
    </row>
    <row r="569" spans="3:5" ht="18">
      <c r="C569" s="20"/>
      <c r="E569" s="20"/>
    </row>
    <row r="570" spans="3:5" ht="18">
      <c r="C570" s="20"/>
      <c r="E570" s="20"/>
    </row>
    <row r="571" spans="3:5" ht="18">
      <c r="C571" s="20"/>
      <c r="E571" s="20"/>
    </row>
    <row r="572" spans="3:5" ht="18">
      <c r="C572" s="20"/>
      <c r="E572" s="20"/>
    </row>
    <row r="573" spans="3:5" ht="18">
      <c r="C573" s="20"/>
      <c r="E573" s="20"/>
    </row>
    <row r="574" spans="3:5" ht="18">
      <c r="C574" s="20"/>
      <c r="E574" s="20"/>
    </row>
    <row r="575" spans="3:5" ht="18">
      <c r="C575" s="20"/>
      <c r="E575" s="20"/>
    </row>
    <row r="576" spans="3:5" ht="18">
      <c r="C576" s="20"/>
      <c r="E576" s="20"/>
    </row>
    <row r="577" spans="3:5" ht="18">
      <c r="C577" s="20"/>
      <c r="E577" s="20"/>
    </row>
    <row r="578" spans="3:5" ht="18">
      <c r="C578" s="20"/>
      <c r="E578" s="20"/>
    </row>
    <row r="579" spans="3:5" ht="18">
      <c r="C579" s="20"/>
      <c r="E579" s="20"/>
    </row>
    <row r="580" spans="3:5" ht="18">
      <c r="C580" s="20"/>
      <c r="E580" s="20"/>
    </row>
    <row r="581" spans="3:5" ht="18">
      <c r="C581" s="20"/>
      <c r="E581" s="20"/>
    </row>
    <row r="582" spans="3:5" ht="18">
      <c r="C582" s="20"/>
      <c r="E582" s="20"/>
    </row>
    <row r="583" spans="3:5" ht="18">
      <c r="C583" s="20"/>
      <c r="E583" s="20"/>
    </row>
    <row r="584" spans="3:5" ht="18">
      <c r="C584" s="20"/>
      <c r="E584" s="20"/>
    </row>
    <row r="585" spans="3:5" ht="18">
      <c r="C585" s="20"/>
      <c r="E585" s="20"/>
    </row>
    <row r="586" spans="3:5" ht="18">
      <c r="C586" s="20"/>
      <c r="E586" s="20"/>
    </row>
    <row r="587" spans="3:5" ht="18">
      <c r="C587" s="20"/>
      <c r="E587" s="20"/>
    </row>
    <row r="588" spans="3:5" ht="18">
      <c r="C588" s="20"/>
      <c r="E588" s="20"/>
    </row>
    <row r="589" spans="3:5" ht="18">
      <c r="C589" s="20"/>
      <c r="E589" s="20"/>
    </row>
    <row r="590" spans="3:5" ht="18">
      <c r="C590" s="20"/>
      <c r="E590" s="20"/>
    </row>
    <row r="591" spans="3:5" ht="18">
      <c r="C591" s="20"/>
      <c r="E591" s="20"/>
    </row>
    <row r="592" spans="3:5" ht="18">
      <c r="C592" s="20"/>
      <c r="E592" s="20"/>
    </row>
    <row r="593" spans="3:5" ht="18">
      <c r="C593" s="20"/>
      <c r="E593" s="20"/>
    </row>
    <row r="594" spans="3:5" ht="18">
      <c r="C594" s="20"/>
      <c r="E594" s="20"/>
    </row>
    <row r="595" spans="3:5" ht="18">
      <c r="C595" s="20"/>
      <c r="E595" s="20"/>
    </row>
    <row r="596" spans="3:5" ht="18">
      <c r="C596" s="20"/>
      <c r="E596" s="20"/>
    </row>
    <row r="597" spans="3:5" ht="18">
      <c r="C597" s="20"/>
      <c r="E597" s="20"/>
    </row>
    <row r="598" spans="3:5" ht="18">
      <c r="C598" s="20"/>
      <c r="E598" s="20"/>
    </row>
    <row r="599" spans="3:5" ht="18">
      <c r="C599" s="20"/>
      <c r="E599" s="20"/>
    </row>
    <row r="600" spans="3:5" ht="18">
      <c r="C600" s="20"/>
      <c r="E600" s="20"/>
    </row>
    <row r="601" spans="3:5" ht="18">
      <c r="C601" s="20"/>
      <c r="E601" s="20"/>
    </row>
    <row r="602" spans="3:5" ht="18">
      <c r="C602" s="20"/>
      <c r="E602" s="20"/>
    </row>
    <row r="603" spans="3:5" ht="18">
      <c r="C603" s="20"/>
      <c r="E603" s="20"/>
    </row>
    <row r="604" spans="3:5" ht="18">
      <c r="C604" s="20"/>
      <c r="E604" s="20"/>
    </row>
    <row r="605" spans="3:5" ht="18">
      <c r="C605" s="20"/>
      <c r="E605" s="20"/>
    </row>
    <row r="606" spans="3:5" ht="18">
      <c r="C606" s="20"/>
      <c r="E606" s="20"/>
    </row>
    <row r="607" spans="3:5" ht="18">
      <c r="C607" s="20"/>
      <c r="E607" s="20"/>
    </row>
    <row r="608" spans="3:5" ht="18">
      <c r="C608" s="20"/>
      <c r="E608" s="20"/>
    </row>
    <row r="609" spans="3:5" ht="18">
      <c r="C609" s="20"/>
      <c r="E609" s="20"/>
    </row>
    <row r="610" spans="3:5" ht="18">
      <c r="C610" s="20"/>
      <c r="E610" s="20"/>
    </row>
    <row r="611" spans="3:5" ht="18">
      <c r="C611" s="20"/>
      <c r="E611" s="20"/>
    </row>
    <row r="612" spans="3:5" ht="18">
      <c r="C612" s="20"/>
      <c r="E612" s="20"/>
    </row>
    <row r="613" spans="3:5" ht="18">
      <c r="C613" s="20"/>
      <c r="E613" s="20"/>
    </row>
    <row r="614" spans="3:5" ht="18">
      <c r="C614" s="20"/>
      <c r="E614" s="20"/>
    </row>
    <row r="615" spans="3:5" ht="18">
      <c r="C615" s="20"/>
      <c r="E615" s="20"/>
    </row>
    <row r="616" spans="3:5" ht="18">
      <c r="C616" s="20"/>
      <c r="E616" s="20"/>
    </row>
    <row r="617" spans="3:5" ht="18">
      <c r="C617" s="20"/>
      <c r="E617" s="20"/>
    </row>
    <row r="618" spans="3:5" ht="18">
      <c r="C618" s="20"/>
      <c r="E618" s="20"/>
    </row>
    <row r="619" spans="3:5" ht="18">
      <c r="C619" s="20"/>
      <c r="E619" s="20"/>
    </row>
    <row r="620" spans="3:5" ht="18">
      <c r="C620" s="20"/>
      <c r="E620" s="20"/>
    </row>
    <row r="621" spans="3:5" ht="18">
      <c r="C621" s="20"/>
      <c r="E621" s="20"/>
    </row>
    <row r="622" spans="3:5" ht="18">
      <c r="C622" s="20"/>
      <c r="E622" s="20"/>
    </row>
    <row r="623" spans="3:5" ht="18">
      <c r="C623" s="20"/>
      <c r="E623" s="20"/>
    </row>
    <row r="624" spans="3:5" ht="18">
      <c r="C624" s="20"/>
      <c r="E624" s="20"/>
    </row>
    <row r="625" spans="3:5" ht="18">
      <c r="C625" s="20"/>
      <c r="E625" s="20"/>
    </row>
    <row r="626" spans="3:5" ht="18">
      <c r="C626" s="20"/>
      <c r="E626" s="20"/>
    </row>
    <row r="627" spans="3:5" ht="18">
      <c r="C627" s="20"/>
      <c r="E627" s="20"/>
    </row>
    <row r="628" spans="3:5" ht="18">
      <c r="C628" s="20"/>
      <c r="E628" s="20"/>
    </row>
    <row r="629" spans="3:5" ht="18">
      <c r="C629" s="20"/>
      <c r="E629" s="20"/>
    </row>
    <row r="630" spans="3:5" ht="18">
      <c r="C630" s="20"/>
      <c r="E630" s="20"/>
    </row>
    <row r="631" spans="3:5" ht="18">
      <c r="C631" s="20"/>
      <c r="E631" s="20"/>
    </row>
    <row r="632" spans="3:5" ht="18">
      <c r="C632" s="20"/>
      <c r="E632" s="20"/>
    </row>
    <row r="633" spans="3:5" ht="18">
      <c r="C633" s="20"/>
      <c r="E633" s="20"/>
    </row>
    <row r="634" ht="18">
      <c r="E634" s="20"/>
    </row>
    <row r="635" ht="18">
      <c r="E635" s="20"/>
    </row>
    <row r="636" ht="18">
      <c r="E636" s="20"/>
    </row>
    <row r="637" ht="18">
      <c r="E637" s="20"/>
    </row>
  </sheetData>
  <sheetProtection/>
  <mergeCells count="2">
    <mergeCell ref="A69:B69"/>
    <mergeCell ref="C69:D69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2021-03-03T13:12:40Z</cp:lastPrinted>
  <dcterms:created xsi:type="dcterms:W3CDTF">2003-04-04T06:54:01Z</dcterms:created>
  <dcterms:modified xsi:type="dcterms:W3CDTF">2021-03-03T13:13:17Z</dcterms:modified>
  <cp:category/>
  <cp:version/>
  <cp:contentType/>
  <cp:contentStatus/>
</cp:coreProperties>
</file>